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80" yWindow="-24" windowWidth="11928" windowHeight="9660"/>
  </bookViews>
  <sheets>
    <sheet name="RENJA_2019_DISKOMINFO" sheetId="10" r:id="rId1"/>
  </sheets>
  <externalReferences>
    <externalReference r:id="rId2"/>
  </externalReferences>
  <definedNames>
    <definedName name="B_Aparatur">#REF!</definedName>
    <definedName name="B_Publik">#REF!</definedName>
    <definedName name="x">#REF!</definedName>
    <definedName name="XX">#REF!</definedName>
  </definedNames>
  <calcPr calcId="124519"/>
</workbook>
</file>

<file path=xl/calcChain.xml><?xml version="1.0" encoding="utf-8"?>
<calcChain xmlns="http://schemas.openxmlformats.org/spreadsheetml/2006/main">
  <c r="G99" i="10"/>
  <c r="K99" s="1"/>
  <c r="G100"/>
  <c r="K100" s="1"/>
  <c r="G101"/>
  <c r="K101" s="1"/>
  <c r="J159"/>
  <c r="G159"/>
  <c r="K159" s="1"/>
  <c r="K157" s="1"/>
  <c r="K155" s="1"/>
  <c r="C159"/>
  <c r="K122"/>
  <c r="G121"/>
  <c r="G119" s="1"/>
  <c r="G117" s="1"/>
  <c r="G115"/>
  <c r="K115" s="1"/>
  <c r="G114"/>
  <c r="K114" s="1"/>
  <c r="G113"/>
  <c r="K113" s="1"/>
  <c r="G98"/>
  <c r="K98" s="1"/>
  <c r="G97"/>
  <c r="K97" s="1"/>
  <c r="J96"/>
  <c r="G96"/>
  <c r="K92"/>
  <c r="K91"/>
  <c r="G90"/>
  <c r="K90" s="1"/>
  <c r="G86"/>
  <c r="K86" s="1"/>
  <c r="K85"/>
  <c r="G84"/>
  <c r="K84" s="1"/>
  <c r="K83"/>
  <c r="G82"/>
  <c r="K82" s="1"/>
  <c r="G81"/>
  <c r="K81" s="1"/>
  <c r="G80"/>
  <c r="K80" s="1"/>
  <c r="G61"/>
  <c r="K61" s="1"/>
  <c r="K59" s="1"/>
  <c r="K58"/>
  <c r="D58"/>
  <c r="C58"/>
  <c r="K57"/>
  <c r="K56"/>
  <c r="C56"/>
  <c r="G54"/>
  <c r="G52"/>
  <c r="K52" s="1"/>
  <c r="K51"/>
  <c r="G50"/>
  <c r="K50" s="1"/>
  <c r="G49"/>
  <c r="K49" s="1"/>
  <c r="G48"/>
  <c r="K48" s="1"/>
  <c r="G47"/>
  <c r="K47" s="1"/>
  <c r="G46"/>
  <c r="K46" s="1"/>
  <c r="G45"/>
  <c r="J29"/>
  <c r="G28"/>
  <c r="K28" s="1"/>
  <c r="G27"/>
  <c r="K27" s="1"/>
  <c r="K26"/>
  <c r="G25"/>
  <c r="K25" s="1"/>
  <c r="G24"/>
  <c r="K24" s="1"/>
  <c r="G23"/>
  <c r="K23" s="1"/>
  <c r="G22"/>
  <c r="K22" s="1"/>
  <c r="K21"/>
  <c r="G20"/>
  <c r="K20" s="1"/>
  <c r="K19"/>
  <c r="K18"/>
  <c r="G17"/>
  <c r="K17" s="1"/>
  <c r="K11"/>
  <c r="K9" s="1"/>
  <c r="K161" s="1"/>
  <c r="G11"/>
  <c r="G9" s="1"/>
  <c r="G161" s="1"/>
  <c r="K112" l="1"/>
  <c r="G112"/>
  <c r="K88"/>
  <c r="K54"/>
  <c r="G94"/>
  <c r="G59"/>
  <c r="G78"/>
  <c r="G43"/>
  <c r="K96"/>
  <c r="K94" s="1"/>
  <c r="K121"/>
  <c r="K119" s="1"/>
  <c r="K117" s="1"/>
  <c r="K78"/>
  <c r="K15"/>
  <c r="G88"/>
  <c r="K45"/>
  <c r="K43" s="1"/>
  <c r="G157"/>
  <c r="G155" s="1"/>
  <c r="G15"/>
  <c r="K14" l="1"/>
  <c r="G76"/>
  <c r="G14"/>
  <c r="K76"/>
  <c r="K12" l="1"/>
  <c r="G12"/>
  <c r="G162"/>
  <c r="G163" s="1"/>
  <c r="P164" s="1"/>
  <c r="K162"/>
  <c r="K163" s="1"/>
</calcChain>
</file>

<file path=xl/comments1.xml><?xml version="1.0" encoding="utf-8"?>
<comments xmlns="http://schemas.openxmlformats.org/spreadsheetml/2006/main">
  <authors>
    <author>8cs</author>
  </authors>
  <commentList>
    <comment ref="G78" authorId="0">
      <text>
        <r>
          <rPr>
            <b/>
            <sz val="9"/>
            <color indexed="81"/>
            <rFont val="Tahoma"/>
            <family val="2"/>
          </rPr>
          <t>8cs:</t>
        </r>
        <r>
          <rPr>
            <sz val="9"/>
            <color indexed="81"/>
            <rFont val="Tahoma"/>
            <family val="2"/>
          </rPr>
          <t xml:space="preserve">
5.398.740.600 RPJMD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>8cs:</t>
        </r>
        <r>
          <rPr>
            <sz val="9"/>
            <color indexed="81"/>
            <rFont val="Tahoma"/>
            <family val="2"/>
          </rPr>
          <t xml:space="preserve">
RKA NYA PDF D SISTEM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8cs:</t>
        </r>
        <r>
          <rPr>
            <sz val="9"/>
            <color indexed="81"/>
            <rFont val="Tahoma"/>
            <family val="2"/>
          </rPr>
          <t xml:space="preserve">
595.012.500 RPJMD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8cs: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4" authorId="0">
      <text>
        <r>
          <rPr>
            <b/>
            <sz val="9"/>
            <color indexed="81"/>
            <rFont val="Tahoma"/>
            <family val="2"/>
          </rPr>
          <t>8cs:</t>
        </r>
        <r>
          <rPr>
            <sz val="9"/>
            <color indexed="81"/>
            <rFont val="Tahoma"/>
            <family val="2"/>
          </rPr>
          <t xml:space="preserve">
2.128.732.852 RPJMD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>8cs:</t>
        </r>
        <r>
          <rPr>
            <sz val="9"/>
            <color indexed="81"/>
            <rFont val="Tahoma"/>
            <family val="2"/>
          </rPr>
          <t xml:space="preserve">
3.961.300.000 RPJMD</t>
        </r>
      </text>
    </comment>
    <comment ref="K112" authorId="0">
      <text>
        <r>
          <rPr>
            <b/>
            <sz val="9"/>
            <color indexed="81"/>
            <rFont val="Tahoma"/>
            <family val="2"/>
          </rPr>
          <t>8cs:</t>
        </r>
        <r>
          <rPr>
            <sz val="9"/>
            <color indexed="81"/>
            <rFont val="Tahoma"/>
            <family val="2"/>
          </rPr>
          <t xml:space="preserve">
3.961.300.000 RPJMD</t>
        </r>
      </text>
    </comment>
    <comment ref="G119" authorId="0">
      <text>
        <r>
          <rPr>
            <b/>
            <sz val="9"/>
            <color indexed="81"/>
            <rFont val="Tahoma"/>
            <family val="2"/>
          </rPr>
          <t>8cs:</t>
        </r>
        <r>
          <rPr>
            <sz val="9"/>
            <color indexed="81"/>
            <rFont val="Tahoma"/>
            <family val="2"/>
          </rPr>
          <t xml:space="preserve">
626.508.750 RPJMD</t>
        </r>
      </text>
    </comment>
    <comment ref="G157" authorId="0">
      <text>
        <r>
          <rPr>
            <b/>
            <sz val="9"/>
            <color indexed="81"/>
            <rFont val="Tahoma"/>
            <family val="2"/>
          </rPr>
          <t>8cs:</t>
        </r>
        <r>
          <rPr>
            <sz val="9"/>
            <color indexed="81"/>
            <rFont val="Tahoma"/>
            <family val="2"/>
          </rPr>
          <t xml:space="preserve">
592.950.000 RPJMD</t>
        </r>
      </text>
    </comment>
  </commentList>
</comments>
</file>

<file path=xl/sharedStrings.xml><?xml version="1.0" encoding="utf-8"?>
<sst xmlns="http://schemas.openxmlformats.org/spreadsheetml/2006/main" count="604" uniqueCount="274">
  <si>
    <t>BELANJA TIDAK LANGSUNG</t>
  </si>
  <si>
    <t>BELANJA LANGSUNG</t>
  </si>
  <si>
    <t>Kabupaten Bengkalis</t>
  </si>
  <si>
    <t>5</t>
  </si>
  <si>
    <t>2</t>
  </si>
  <si>
    <t>NIP. 19680411 199303 1 009</t>
  </si>
  <si>
    <t>1.</t>
  </si>
  <si>
    <t>2.</t>
  </si>
  <si>
    <t>DINAS KOMUNIKASI, INFORMATIKA DAN STATISTIK KABUPATEN BENGKALIS (1.02.10.01.)</t>
  </si>
  <si>
    <t>Kode</t>
  </si>
  <si>
    <t>Urusan/Bidang Urusan Pemerintahan Daerah dan Program/Kegiatan</t>
  </si>
  <si>
    <t>5.1</t>
  </si>
  <si>
    <t>5.1.1.</t>
  </si>
  <si>
    <t>- Belanja Pegawai</t>
  </si>
  <si>
    <t>JUMLAH BELANJA TIDAK LANGSUNG</t>
  </si>
  <si>
    <t>5.2.</t>
  </si>
  <si>
    <t>NON URUSAN</t>
  </si>
  <si>
    <t>1.02.1.02.10.01.01</t>
  </si>
  <si>
    <t>Program Pelayanan Administrasi Perkantoran</t>
  </si>
  <si>
    <t>1.02.1.02.10.01.01.001</t>
  </si>
  <si>
    <t>Penyediaan Jasa Surat Menyurat</t>
  </si>
  <si>
    <t xml:space="preserve"> </t>
  </si>
  <si>
    <t>RUTIN</t>
  </si>
  <si>
    <t>1.02.1.02.10.01.01.002</t>
  </si>
  <si>
    <t>Penyediaan Jasa Komunikasi; Sumber Daya Air dan listrik</t>
  </si>
  <si>
    <t>1.02.1.02.10.01.01.006</t>
  </si>
  <si>
    <t>3.</t>
  </si>
  <si>
    <t>Penyediaan Jasa Pemeliharaan dan Perizinan Kenderaan Dinas/Operasional</t>
  </si>
  <si>
    <t>1.02.1.02.10.01.01.008</t>
  </si>
  <si>
    <t>4.</t>
  </si>
  <si>
    <t>Penyediaan Jasa Kebersihan Kantor</t>
  </si>
  <si>
    <t>1.02.1.02.10.01.01.010</t>
  </si>
  <si>
    <t>5.</t>
  </si>
  <si>
    <t>Penyediaan Alat Tulis Kantor</t>
  </si>
  <si>
    <t>1.02.1.02.10.01.01.011</t>
  </si>
  <si>
    <t>6.</t>
  </si>
  <si>
    <t>Penyediaan Barang Cetakan dan Penggandaan</t>
  </si>
  <si>
    <t>1.02.1.02.10.01.01.012</t>
  </si>
  <si>
    <t>7.</t>
  </si>
  <si>
    <t>Penyediaan Komponen Instalasi Listrik/Penerangan Bangunan Kantor</t>
  </si>
  <si>
    <t>1.02.1.02.10.01.01.015</t>
  </si>
  <si>
    <t>8.</t>
  </si>
  <si>
    <t>Penyediaan Bahan Bacaan dan Peraturan Perundang-Undangan</t>
  </si>
  <si>
    <t>1.02.1.02.10.01.01.017</t>
  </si>
  <si>
    <t>9.</t>
  </si>
  <si>
    <t>Penyediaan Makanan dan Minuman</t>
  </si>
  <si>
    <t>1.02.1.02.10.01.01.018</t>
  </si>
  <si>
    <t>10.</t>
  </si>
  <si>
    <t>Rapat-Rapat Koordinasi dan Konsultasi ke Luar dan dalam Daerah</t>
  </si>
  <si>
    <t>1.02.1.02.10.01.01.019</t>
  </si>
  <si>
    <t>11.</t>
  </si>
  <si>
    <t>Penyediaan Jasa Keamanan Kantor</t>
  </si>
  <si>
    <t>1.02.1.02.10.01.01.033</t>
  </si>
  <si>
    <t>12.</t>
  </si>
  <si>
    <t>Penyediaan Jasa Sopir</t>
  </si>
  <si>
    <t>1.02.1.02.10.01.01.0xx</t>
  </si>
  <si>
    <t>13.</t>
  </si>
  <si>
    <t>Penyediaan Langganan Jasa Internet</t>
  </si>
  <si>
    <t>PBE</t>
  </si>
  <si>
    <t>1.02.1.02.10.01.02.</t>
  </si>
  <si>
    <t>Program Peningkatan Sarana dan Prasarana Aparatur</t>
  </si>
  <si>
    <t>1.02.1.02.10.01.02.007</t>
  </si>
  <si>
    <t>Pengadaan Perlengkapan Gedung Kantor</t>
  </si>
  <si>
    <t>1.02.1.02.10.01.02.009</t>
  </si>
  <si>
    <t>Pengadaan Peralatan Gedung Kantor</t>
  </si>
  <si>
    <t>1.02.1.02.10.01.02.010</t>
  </si>
  <si>
    <t>Pengadaan Meubeler</t>
  </si>
  <si>
    <t>1.02.1.02.10.01.02.022</t>
  </si>
  <si>
    <t>Pemeliharaan Rutin/Berkala gedung kantor</t>
  </si>
  <si>
    <t>1.02.1.02.10.01.02.024</t>
  </si>
  <si>
    <t>Pemeliharaan Rutin/ Berkala Kendaraan Dinas/ Operasional</t>
  </si>
  <si>
    <t>1.02.1.02.10.01.02.028</t>
  </si>
  <si>
    <t>Pemeliharaan Rutin/Berkala Peralatan Gedung Kantor</t>
  </si>
  <si>
    <t>1.02.1.02.10.01.02.198</t>
  </si>
  <si>
    <t>Pengadaan Peralatan Perangkat Jaringan</t>
  </si>
  <si>
    <t>1.02.1.02.10.01.02.199</t>
  </si>
  <si>
    <t>Pemasangan Jaringan Fiber Optik</t>
  </si>
  <si>
    <t>1.02.1.02.10.01.05</t>
  </si>
  <si>
    <t>Program Peningkatan Kapasitas Sumber Daya Aparatur</t>
  </si>
  <si>
    <t>1.02.1.02.10.01.05.001</t>
  </si>
  <si>
    <t>1.02.1.02.10.01.05.014</t>
  </si>
  <si>
    <t>Workshop dan Training LPSE</t>
  </si>
  <si>
    <t>1.02.1.02.10.01.05.015</t>
  </si>
  <si>
    <t>1.02.1.02.10.01.06</t>
  </si>
  <si>
    <t>Program Peningkatan pengembangan sistem pelaporan capaian kinerja dan keuangan</t>
  </si>
  <si>
    <t>1.02.1.02.10.01.06.027</t>
  </si>
  <si>
    <t>Penyusunan Perencanaan dan Pelaporan Program Kegiatan SKPD</t>
  </si>
  <si>
    <t>1.02.10</t>
  </si>
  <si>
    <t>URUSAN KOMUNIKASI DAN INFORMATIKA</t>
  </si>
  <si>
    <t>1.02.10.1.02.10.01.15</t>
  </si>
  <si>
    <t>Program Pengembangan Komunikasi Informasi dan Media Massa</t>
  </si>
  <si>
    <t>1.02.10.1.02.10.01.15.016</t>
  </si>
  <si>
    <t>Pelaksanaan Hari-hari besar Nasional</t>
  </si>
  <si>
    <t>1.02.10.1.02.10.01.15.023</t>
  </si>
  <si>
    <t>Publikasi Media Informasi Pemerintah Daerah Kabupaten Bengkalis</t>
  </si>
  <si>
    <t>SDKI</t>
  </si>
  <si>
    <t>1.02.10.1.02.10.01.15.031</t>
  </si>
  <si>
    <t xml:space="preserve">Pengembangan dan Pemeliharaan Jaringan Internet </t>
  </si>
  <si>
    <t>1.02.10.1.02.10.01.15.034</t>
  </si>
  <si>
    <t>Peningkatan Sarana dan Prasarana LPSE</t>
  </si>
  <si>
    <t>1.02.10.1.02.10.01.15.035</t>
  </si>
  <si>
    <t>Pengelolaan Program Siaran Radio</t>
  </si>
  <si>
    <t>1.02.10.1.02.10.01.15.037</t>
  </si>
  <si>
    <t>Pembinaan dan Pengembangan Jaringan Komunikasi dan Informasi</t>
  </si>
  <si>
    <t>1.02.10.1.02.10.01.15.040</t>
  </si>
  <si>
    <t>Pengelolaan Media Center</t>
  </si>
  <si>
    <t>1.02.10.1.02.10.01.16</t>
  </si>
  <si>
    <t>Program Pengkajian dan Penelitian Bidang Informasi dan Komunikasi</t>
  </si>
  <si>
    <t>1.02.10.1.02.10.01.16.xxx</t>
  </si>
  <si>
    <t>Pembuatan Rencana Induk Pengembangan E-government Pemkab Bengkalis</t>
  </si>
  <si>
    <t>1.02.10.1.02.10.01.16.003</t>
  </si>
  <si>
    <t>Penyusunan Naskah Akademik tentang Pengendalian Menara Telekomunikasi</t>
  </si>
  <si>
    <t>1.02.10.1.02.10.01.17</t>
  </si>
  <si>
    <t>Program Fasilitasi Peningkatan SDM Bidang Komunikasi dan Informasi</t>
  </si>
  <si>
    <t>1.02.10.1.02.10.01.17.004</t>
  </si>
  <si>
    <t>Sosialisasi Diseminasi Informasi Pemerintah Daerah</t>
  </si>
  <si>
    <t>PPIP</t>
  </si>
  <si>
    <t>1.02.10.1.02.10.01.17.005</t>
  </si>
  <si>
    <t>Sosialisasi Keterbukaan Informasi Publik (KIP)</t>
  </si>
  <si>
    <t>1.02.10.1.02.10.01.17.006</t>
  </si>
  <si>
    <t>Pengelolaan Pejabat Pengelola Informasi Daerah (PPID)</t>
  </si>
  <si>
    <t>1.02.10.1.02.10.01.17.007</t>
  </si>
  <si>
    <t>Layanan aspirasi pengaduan online rakyat (LAPOR) SP4N</t>
  </si>
  <si>
    <t>1.02.10.1.02.10.01.17.0xx</t>
  </si>
  <si>
    <t>Pengembangan dan Pemberdayaan Kelompok Informasi Masyarakat</t>
  </si>
  <si>
    <t>1.02.10.1.02.10.01.15.029</t>
  </si>
  <si>
    <t>Rapat Koordinasi Teknis Bidang Komunikasi dan Informatika</t>
  </si>
  <si>
    <t>1.02.10.1.02.10.01.18</t>
  </si>
  <si>
    <t>Program Kerjasama Informasi dengan Mass Media</t>
  </si>
  <si>
    <t>1.02.10.1.02.10.01.18.001</t>
  </si>
  <si>
    <t>Penyebarluasan Informasi Pembangunan Daerah</t>
  </si>
  <si>
    <t>1.02.10.1.02.10.01.18.007</t>
  </si>
  <si>
    <t>Peliputan dan Pendokumentasian Penyelenggaraan Pembangunan Daerah</t>
  </si>
  <si>
    <t>1.02.10.1.02.10.01.18.008</t>
  </si>
  <si>
    <t>Publikasi Kebijakan dan Kegiatan Pemerintah pada Media Massa</t>
  </si>
  <si>
    <t>1.02.14.</t>
  </si>
  <si>
    <t>URUSAN STATISTIK</t>
  </si>
  <si>
    <t>1.02.14.1.02.10.01.15</t>
  </si>
  <si>
    <t>Program Pengembangan data/informasi/statistik daerah</t>
  </si>
  <si>
    <t>1.02.14.1.02.10.01.15.012</t>
  </si>
  <si>
    <t>Sinkronisasi dan Integrasi Data Statistik dan Informasi Pembangunan Daerah</t>
  </si>
  <si>
    <t>STAT</t>
  </si>
  <si>
    <t>Penyusunan Data dan Informasi Sumber Daya Manusia</t>
  </si>
  <si>
    <t>1.02.15.</t>
  </si>
  <si>
    <t>URUSAN PERSANDIAN</t>
  </si>
  <si>
    <t>1.02.15.1.02.10.01.15</t>
  </si>
  <si>
    <t>Program Penyelengaraan Persandian untuk pengamanan informasi di Pemerintah Daerah</t>
  </si>
  <si>
    <t>1.02.15.1.02.10.01.15.003</t>
  </si>
  <si>
    <t xml:space="preserve">JUMLAH BELANJA TIDAK LANGSUNG </t>
  </si>
  <si>
    <t xml:space="preserve">JUMLAH BELANJA LANGSUNG </t>
  </si>
  <si>
    <t>JUMLAH BELANJA TIDAK LANGSUNG + BELANJA LANGSUNG</t>
  </si>
  <si>
    <t xml:space="preserve">pagu bappeda </t>
  </si>
  <si>
    <t xml:space="preserve">Kepala Dinas Komunikasi, </t>
  </si>
  <si>
    <t xml:space="preserve">Informasi dan Statistik </t>
  </si>
  <si>
    <t xml:space="preserve">Drs. JOHANSYAH SYAFRI </t>
  </si>
  <si>
    <t>Pembina</t>
  </si>
  <si>
    <t>KETRANGAN WARNA:</t>
  </si>
  <si>
    <t>Kegiatan sekretariat</t>
  </si>
  <si>
    <t>Bidang PPIP</t>
  </si>
  <si>
    <t>Bidang SDKI</t>
  </si>
  <si>
    <t>Bidang PBE</t>
  </si>
  <si>
    <t>Bidang STATISTIK DAN SANDI</t>
  </si>
  <si>
    <t>RENCANA PROGRAM DAN KEGIATAN SKPD TAHUN 2019</t>
  </si>
  <si>
    <t>DAN PERKIRAAN MAJU TAHUN 2020</t>
  </si>
  <si>
    <t>Indikator Kinerja Program/Kegiatan</t>
  </si>
  <si>
    <t>Rencana Tahun 2019</t>
  </si>
  <si>
    <t>Sumber Dana</t>
  </si>
  <si>
    <t>Catatan Penting</t>
  </si>
  <si>
    <t>Prakiraan Maju Rencana Tahun 2020</t>
  </si>
  <si>
    <t>Lokasi</t>
  </si>
  <si>
    <t>Target Capaian Kinerja</t>
  </si>
  <si>
    <t>Kebutuhan Dana/Pagu Indikatif</t>
  </si>
  <si>
    <t>1</t>
  </si>
  <si>
    <t>3</t>
  </si>
  <si>
    <t>4</t>
  </si>
  <si>
    <t>6</t>
  </si>
  <si>
    <t>7</t>
  </si>
  <si>
    <t>8</t>
  </si>
  <si>
    <t>9</t>
  </si>
  <si>
    <t>10</t>
  </si>
  <si>
    <t>1 tahun</t>
  </si>
  <si>
    <t>Persentase peningkatan pelayanan administrasi  umum dan kepegawaian</t>
  </si>
  <si>
    <t>APBD</t>
  </si>
  <si>
    <t>Jumlah surat masuk dan keluar yang dilayani selama 1 tahun</t>
  </si>
  <si>
    <t>Kab. Bengkalis</t>
  </si>
  <si>
    <t>1000 buah</t>
  </si>
  <si>
    <t>Jumlah kebutuhan listrik. Air  dan jaringan komunikasi kantor dinas</t>
  </si>
  <si>
    <t>12 bulan</t>
  </si>
  <si>
    <t>Jumlah kendaraan dinas/operasional yang memiliki izin yang sah</t>
  </si>
  <si>
    <t>12 unit</t>
  </si>
  <si>
    <t>Jumlah ketersediaan alat dan tenaga kebersihan kantor</t>
  </si>
  <si>
    <t>25 item,   5 orang</t>
  </si>
  <si>
    <t>Jumlah ketersediaan alat tulis kantor 1 tahun</t>
  </si>
  <si>
    <t>40 Item</t>
  </si>
  <si>
    <t>Jumlah pemenuhan barang cetakan dan penggandaan setiap tahun</t>
  </si>
  <si>
    <t>12 Item</t>
  </si>
  <si>
    <t>Jumlah ketersediaan peralatan listrik kantor dinas</t>
  </si>
  <si>
    <t>9 Item</t>
  </si>
  <si>
    <t xml:space="preserve">Jumlah terbitan surat kabar/majalah yang disediakan </t>
  </si>
  <si>
    <t>15 Jenis</t>
  </si>
  <si>
    <t>Jumlah ketersediaan makanan dan minuman kantor</t>
  </si>
  <si>
    <t>Frekuensi dilakukannya koordinasi dan konsultasi ke luar dan dalam daerah selama 1 tahun</t>
  </si>
  <si>
    <t>300 kali</t>
  </si>
  <si>
    <t>Jumlah ketersediaan tenaga keamanan kantor selama 12 bulan</t>
  </si>
  <si>
    <t>8 Orang</t>
  </si>
  <si>
    <t>Jumlah ketersediaan tenaga pengemudi selama 12 bulan</t>
  </si>
  <si>
    <t>2 orang</t>
  </si>
  <si>
    <t>Jumlah ketersediaan internet di Kabupaten Bengkalis</t>
  </si>
  <si>
    <t>Persentase meningkatnya kualitas pengelolaan administrasi perkantoran dan barang milik daerah</t>
  </si>
  <si>
    <t xml:space="preserve">Jumlah sarana perlengkapan gedung kantor </t>
  </si>
  <si>
    <t>14 Item</t>
  </si>
  <si>
    <t xml:space="preserve">  </t>
  </si>
  <si>
    <t>Jumlah sarana peralatan gedung yang memadai</t>
  </si>
  <si>
    <t>13 Item</t>
  </si>
  <si>
    <t>Jumlah ketersediaan Meubeler pendukungan pelaksanaan tugas kantor</t>
  </si>
  <si>
    <t>Jumlah pemeliharaan tahunan gedung kantor</t>
  </si>
  <si>
    <t>1 Unit</t>
  </si>
  <si>
    <t>Frekuensi pemeliharaan kendaraan dinas selama 1 tahun</t>
  </si>
  <si>
    <t>Frekuensi pemeliharaan peralatan kantor dinas selama 1 tahun</t>
  </si>
  <si>
    <t>Jumlah Perangkat peralatan jaringan dalam mendukung Internet Kabupaten Bengkalis</t>
  </si>
  <si>
    <t>5 item</t>
  </si>
  <si>
    <t>Jumlah Jaringan Fiber Optik</t>
  </si>
  <si>
    <t>1 unit</t>
  </si>
  <si>
    <t>Persentase Cakupan peningkatan kompetensi aparatur</t>
  </si>
  <si>
    <t>Jumlah Aparatur yang mengikuti pendidikan dan pelatihan</t>
  </si>
  <si>
    <t>20 orang</t>
  </si>
  <si>
    <t>Jumlah SDM pengelolaan apllikasi LPSE</t>
  </si>
  <si>
    <t>35 orang</t>
  </si>
  <si>
    <t>6 orang</t>
  </si>
  <si>
    <t>Persentase Meningkatnya kualitas capaian kinerja dan penatausahaan keuangan</t>
  </si>
  <si>
    <t>Jumlah dokumen perencanaan dan evaluasi program yang berkualitas</t>
  </si>
  <si>
    <t>2 dokumen</t>
  </si>
  <si>
    <t xml:space="preserve">Persentase meningkatnya layanan informatika </t>
  </si>
  <si>
    <t>Jumlah pelaksanaan hari besar Komunikasi dan Informatika</t>
  </si>
  <si>
    <t>1 kegiatan</t>
  </si>
  <si>
    <t>Frekuensi pelaksanaan publikasi media informasi</t>
  </si>
  <si>
    <t>Jumlah wifi dan peralatan dalam pengembangan dan pemeliharaan jaringan internet</t>
  </si>
  <si>
    <t>Jumlah pengadaan sarana prasana penunjang proses pengadaan barang dan jasa</t>
  </si>
  <si>
    <t>12 item</t>
  </si>
  <si>
    <t>Jumlah Pelayanan Radio Pemerintah Daerahyang disediakan dalam satu tahun</t>
  </si>
  <si>
    <t>Cakupan temu insan pers yang dilaksanakan</t>
  </si>
  <si>
    <t>Jumlah sarana media center yang mendukung publikasi ke media</t>
  </si>
  <si>
    <t>Jumlah dokumen  Blueprint E-Government Pemkab.Bengkalis</t>
  </si>
  <si>
    <t>1 Dokumen</t>
  </si>
  <si>
    <t>Jumlah Naskah Akademik tentang Pengendalian Menara Telekomunikasi yang tersedia</t>
  </si>
  <si>
    <t>1.02.10.1.02.10.01.16.004</t>
  </si>
  <si>
    <t>Penyusunan Ranperda Kabupaten Bengkalis Tentang  Pengendalian Menara Telekomunikasi</t>
  </si>
  <si>
    <t>Jumlah Ranperda Kabupaten Bengkalis Tentang Pengendalian Menara Telekomunikasi</t>
  </si>
  <si>
    <t xml:space="preserve">Persentase Meningkatnya kapasitas SDM bidang komunikasi dan informatika </t>
  </si>
  <si>
    <t>Jumlah SDM yang diberikan pelatihan dan pembinaan</t>
  </si>
  <si>
    <t>200 orang</t>
  </si>
  <si>
    <t>Jumlah Aparatur yang memahami KIP</t>
  </si>
  <si>
    <t>120 orang</t>
  </si>
  <si>
    <t>Aparatur PPID di setiap OPD</t>
  </si>
  <si>
    <t>45 SOPD</t>
  </si>
  <si>
    <t>Aparatur pengelola LAPOR SP4N pada setiap OPD</t>
  </si>
  <si>
    <t>Jumlah kegiatan pengembangan dan pembentukan kelompok informasi masyarakat yang terselenggara</t>
  </si>
  <si>
    <t>Frekuensi dilaksanakannya rapat dan koordinasi antara stakeholder komunikasi dan informatika</t>
  </si>
  <si>
    <t>1 kali</t>
  </si>
  <si>
    <t>Persentase peningkatan kerjasama dalam penyebarluasan informasi</t>
  </si>
  <si>
    <t>Frekuensi dilakukannya penyebarluasan informasi pembangunan melalui media massa</t>
  </si>
  <si>
    <t>11 kecamatan</t>
  </si>
  <si>
    <t>Jumlah liputan penyelenggaraan pembangunan daerah yang tersedia</t>
  </si>
  <si>
    <t>Jumlah publikasi kebijakan dan kegiatan pemerintahan pada media massa</t>
  </si>
  <si>
    <t>Persentase terwujudnya integrasi data statistik dengan informasi pembangunan daerah</t>
  </si>
  <si>
    <t>Jumlah buku laporan data statistik dan informasi pembangunan daerah yang dicetak</t>
  </si>
  <si>
    <t>100 eksamplar</t>
  </si>
  <si>
    <t>Tersusunnya laporan data dan informasi Sumber Daya Manusia</t>
  </si>
  <si>
    <t>Persentase Terlaksananya kegiatan persandian di pemerintah daerah</t>
  </si>
  <si>
    <t>Frekuensi dilaksanakannya konsultasi dan koordinasi dalam rangka pengamanan persandian</t>
  </si>
  <si>
    <t>8 lokasi</t>
  </si>
  <si>
    <t>Bengkalis, 9 Juli 2018</t>
  </si>
  <si>
    <t>Plt.</t>
  </si>
  <si>
    <t>ORGANISASI: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</si>
</sst>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_([$Rp-421]* #,##0.00_);_([$Rp-421]* \(#,##0.00\);_([$Rp-421]* &quot;-&quot;??_);_(@_)"/>
    <numFmt numFmtId="168" formatCode="_-* #,##0.00_-;\-* #,##0.00_-;_-* &quot;-&quot;_-;_-@_-"/>
    <numFmt numFmtId="169" formatCode="_(* #,##0_);_(* \(#,##0\);_(* &quot;-&quot;??_);_(@_)"/>
  </numFmts>
  <fonts count="3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0"/>
      <color theme="10"/>
      <name val="Arial"/>
      <family val="2"/>
    </font>
    <font>
      <sz val="11"/>
      <color rgb="FF993300"/>
      <name val="Calibri"/>
      <family val="2"/>
      <charset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  <font>
      <u val="singleAccounting"/>
      <sz val="12"/>
      <color theme="1"/>
      <name val="Arial"/>
      <family val="2"/>
    </font>
    <font>
      <sz val="10"/>
      <name val="Arial"/>
      <family val="2"/>
    </font>
    <font>
      <b/>
      <u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4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1" fillId="0" borderId="0"/>
    <xf numFmtId="164" fontId="10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8" fillId="0" borderId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/>
    <xf numFmtId="0" fontId="8" fillId="0" borderId="0"/>
    <xf numFmtId="0" fontId="13" fillId="0" borderId="0"/>
    <xf numFmtId="0" fontId="8" fillId="0" borderId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165" fontId="10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8" fillId="0" borderId="0" applyFill="0" applyBorder="0" applyAlignment="0" applyProtection="0"/>
    <xf numFmtId="168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5" fontId="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20" fillId="9" borderId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/>
    <xf numFmtId="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</cellStyleXfs>
  <cellXfs count="153">
    <xf numFmtId="0" fontId="0" fillId="0" borderId="0" xfId="0"/>
    <xf numFmtId="0" fontId="24" fillId="10" borderId="0" xfId="92" applyFont="1" applyFill="1" applyBorder="1" applyAlignment="1">
      <alignment horizontal="left"/>
    </xf>
    <xf numFmtId="0" fontId="16" fillId="10" borderId="0" xfId="92" applyFont="1" applyFill="1" applyBorder="1" applyAlignment="1"/>
    <xf numFmtId="0" fontId="16" fillId="10" borderId="0" xfId="92" applyFont="1" applyFill="1" applyBorder="1" applyAlignment="1">
      <alignment vertical="top"/>
    </xf>
    <xf numFmtId="0" fontId="16" fillId="10" borderId="0" xfId="92" applyFont="1" applyFill="1" applyBorder="1"/>
    <xf numFmtId="165" fontId="15" fillId="10" borderId="0" xfId="127" applyFont="1" applyFill="1" applyAlignment="1">
      <alignment vertical="top"/>
    </xf>
    <xf numFmtId="0" fontId="15" fillId="10" borderId="0" xfId="126" applyFont="1" applyFill="1" applyAlignment="1">
      <alignment vertical="top"/>
    </xf>
    <xf numFmtId="0" fontId="15" fillId="10" borderId="0" xfId="126" applyFont="1" applyFill="1"/>
    <xf numFmtId="0" fontId="15" fillId="10" borderId="0" xfId="126" applyFont="1" applyFill="1" applyAlignment="1">
      <alignment horizontal="left"/>
    </xf>
    <xf numFmtId="0" fontId="15" fillId="10" borderId="0" xfId="126" applyFont="1" applyFill="1" applyAlignment="1">
      <alignment horizontal="justify"/>
    </xf>
    <xf numFmtId="165" fontId="15" fillId="10" borderId="0" xfId="126" applyNumberFormat="1" applyFont="1" applyFill="1" applyAlignment="1">
      <alignment wrapText="1"/>
    </xf>
    <xf numFmtId="165" fontId="15" fillId="10" borderId="0" xfId="126" applyNumberFormat="1" applyFont="1" applyFill="1"/>
    <xf numFmtId="165" fontId="15" fillId="10" borderId="0" xfId="127" applyFont="1" applyFill="1"/>
    <xf numFmtId="0" fontId="21" fillId="10" borderId="0" xfId="126" applyFont="1" applyFill="1" applyAlignment="1">
      <alignment vertical="center"/>
    </xf>
    <xf numFmtId="0" fontId="21" fillId="10" borderId="0" xfId="126" applyFont="1" applyFill="1" applyAlignment="1">
      <alignment horizontal="justify" vertical="center"/>
    </xf>
    <xf numFmtId="165" fontId="21" fillId="10" borderId="0" xfId="126" applyNumberFormat="1" applyFont="1" applyFill="1" applyAlignment="1">
      <alignment vertical="center" wrapText="1"/>
    </xf>
    <xf numFmtId="165" fontId="21" fillId="10" borderId="0" xfId="126" applyNumberFormat="1" applyFont="1" applyFill="1" applyAlignment="1">
      <alignment vertical="center"/>
    </xf>
    <xf numFmtId="165" fontId="21" fillId="10" borderId="0" xfId="127" applyFont="1" applyFill="1" applyAlignment="1">
      <alignment vertical="center"/>
    </xf>
    <xf numFmtId="165" fontId="22" fillId="10" borderId="0" xfId="127" applyFont="1" applyFill="1" applyAlignment="1">
      <alignment vertical="center"/>
    </xf>
    <xf numFmtId="0" fontId="22" fillId="10" borderId="0" xfId="126" applyFont="1" applyFill="1" applyAlignment="1">
      <alignment vertical="center"/>
    </xf>
    <xf numFmtId="0" fontId="22" fillId="10" borderId="4" xfId="126" applyFont="1" applyFill="1" applyBorder="1" applyAlignment="1">
      <alignment horizontal="center" vertical="center"/>
    </xf>
    <xf numFmtId="165" fontId="22" fillId="10" borderId="4" xfId="126" applyNumberFormat="1" applyFont="1" applyFill="1" applyBorder="1" applyAlignment="1">
      <alignment horizontal="center" vertical="center" wrapText="1"/>
    </xf>
    <xf numFmtId="165" fontId="22" fillId="10" borderId="0" xfId="127" applyFont="1" applyFill="1"/>
    <xf numFmtId="0" fontId="22" fillId="10" borderId="0" xfId="126" applyFont="1" applyFill="1"/>
    <xf numFmtId="0" fontId="23" fillId="10" borderId="8" xfId="126" quotePrefix="1" applyNumberFormat="1" applyFont="1" applyFill="1" applyBorder="1" applyAlignment="1">
      <alignment horizontal="center" vertical="center"/>
    </xf>
    <xf numFmtId="0" fontId="23" fillId="10" borderId="2" xfId="126" quotePrefix="1" applyNumberFormat="1" applyFont="1" applyFill="1" applyBorder="1" applyAlignment="1">
      <alignment horizontal="center" vertical="center"/>
    </xf>
    <xf numFmtId="0" fontId="23" fillId="10" borderId="3" xfId="126" quotePrefix="1" applyNumberFormat="1" applyFont="1" applyFill="1" applyBorder="1" applyAlignment="1">
      <alignment horizontal="center" wrapText="1"/>
    </xf>
    <xf numFmtId="0" fontId="23" fillId="10" borderId="3" xfId="126" quotePrefix="1" applyNumberFormat="1" applyFont="1" applyFill="1" applyBorder="1" applyAlignment="1">
      <alignment horizontal="center"/>
    </xf>
    <xf numFmtId="0" fontId="23" fillId="10" borderId="0" xfId="127" applyNumberFormat="1" applyFont="1" applyFill="1"/>
    <xf numFmtId="0" fontId="23" fillId="10" borderId="0" xfId="126" applyNumberFormat="1" applyFont="1" applyFill="1"/>
    <xf numFmtId="0" fontId="22" fillId="10" borderId="5" xfId="126" quotePrefix="1" applyFont="1" applyFill="1" applyBorder="1" applyAlignment="1">
      <alignment vertical="top"/>
    </xf>
    <xf numFmtId="0" fontId="22" fillId="10" borderId="12" xfId="126" applyFont="1" applyFill="1" applyBorder="1" applyAlignment="1">
      <alignment horizontal="left" vertical="top"/>
    </xf>
    <xf numFmtId="0" fontId="22" fillId="10" borderId="16" xfId="126" applyFont="1" applyFill="1" applyBorder="1" applyAlignment="1">
      <alignment vertical="top"/>
    </xf>
    <xf numFmtId="0" fontId="22" fillId="10" borderId="16" xfId="126" applyFont="1" applyFill="1" applyBorder="1" applyAlignment="1">
      <alignment horizontal="justify" vertical="top"/>
    </xf>
    <xf numFmtId="165" fontId="22" fillId="10" borderId="5" xfId="126" applyNumberFormat="1" applyFont="1" applyFill="1" applyBorder="1" applyAlignment="1">
      <alignment vertical="top" wrapText="1"/>
    </xf>
    <xf numFmtId="165" fontId="22" fillId="10" borderId="5" xfId="126" applyNumberFormat="1" applyFont="1" applyFill="1" applyBorder="1" applyAlignment="1">
      <alignment vertical="top"/>
    </xf>
    <xf numFmtId="41" fontId="22" fillId="10" borderId="5" xfId="128" applyFont="1" applyFill="1" applyBorder="1" applyAlignment="1">
      <alignment vertical="top"/>
    </xf>
    <xf numFmtId="165" fontId="22" fillId="10" borderId="0" xfId="127" applyFont="1" applyFill="1" applyAlignment="1">
      <alignment vertical="top"/>
    </xf>
    <xf numFmtId="0" fontId="22" fillId="10" borderId="0" xfId="126" applyFont="1" applyFill="1" applyAlignment="1">
      <alignment vertical="top"/>
    </xf>
    <xf numFmtId="0" fontId="22" fillId="10" borderId="5" xfId="126" quotePrefix="1" applyFont="1" applyFill="1" applyBorder="1" applyAlignment="1">
      <alignment horizontal="justify" vertical="top"/>
    </xf>
    <xf numFmtId="0" fontId="22" fillId="10" borderId="12" xfId="126" quotePrefix="1" applyFont="1" applyFill="1" applyBorder="1" applyAlignment="1">
      <alignment horizontal="left" vertical="top"/>
    </xf>
    <xf numFmtId="165" fontId="22" fillId="10" borderId="5" xfId="126" applyNumberFormat="1" applyFont="1" applyFill="1" applyBorder="1" applyAlignment="1">
      <alignment horizontal="justify" vertical="top" wrapText="1"/>
    </xf>
    <xf numFmtId="165" fontId="22" fillId="10" borderId="5" xfId="126" applyNumberFormat="1" applyFont="1" applyFill="1" applyBorder="1" applyAlignment="1">
      <alignment horizontal="justify" vertical="top"/>
    </xf>
    <xf numFmtId="41" fontId="22" fillId="10" borderId="5" xfId="128" applyFont="1" applyFill="1" applyBorder="1" applyAlignment="1">
      <alignment horizontal="justify" vertical="top"/>
    </xf>
    <xf numFmtId="165" fontId="22" fillId="10" borderId="0" xfId="127" applyFont="1" applyFill="1" applyAlignment="1">
      <alignment horizontal="justify" vertical="top"/>
    </xf>
    <xf numFmtId="0" fontId="22" fillId="10" borderId="0" xfId="126" applyFont="1" applyFill="1" applyAlignment="1">
      <alignment horizontal="justify" vertical="top"/>
    </xf>
    <xf numFmtId="0" fontId="23" fillId="10" borderId="7" xfId="126" quotePrefix="1" applyFont="1" applyFill="1" applyBorder="1" applyAlignment="1">
      <alignment horizontal="justify" vertical="center"/>
    </xf>
    <xf numFmtId="0" fontId="23" fillId="10" borderId="19" xfId="126" applyFont="1" applyFill="1" applyBorder="1" applyAlignment="1">
      <alignment horizontal="justify" vertical="center"/>
    </xf>
    <xf numFmtId="165" fontId="23" fillId="10" borderId="7" xfId="126" applyNumberFormat="1" applyFont="1" applyFill="1" applyBorder="1" applyAlignment="1">
      <alignment horizontal="justify" vertical="center" wrapText="1"/>
    </xf>
    <xf numFmtId="165" fontId="22" fillId="10" borderId="7" xfId="126" applyNumberFormat="1" applyFont="1" applyFill="1" applyBorder="1" applyAlignment="1">
      <alignment horizontal="justify" vertical="center"/>
    </xf>
    <xf numFmtId="165" fontId="23" fillId="10" borderId="7" xfId="126" applyNumberFormat="1" applyFont="1" applyFill="1" applyBorder="1" applyAlignment="1">
      <alignment horizontal="justify" vertical="center"/>
    </xf>
    <xf numFmtId="41" fontId="22" fillId="10" borderId="7" xfId="128" applyFont="1" applyFill="1" applyBorder="1" applyAlignment="1">
      <alignment horizontal="justify" vertical="center"/>
    </xf>
    <xf numFmtId="165" fontId="23" fillId="10" borderId="0" xfId="127" applyFont="1" applyFill="1" applyAlignment="1">
      <alignment horizontal="justify" vertical="center"/>
    </xf>
    <xf numFmtId="0" fontId="23" fillId="10" borderId="0" xfId="126" applyFont="1" applyFill="1" applyAlignment="1">
      <alignment horizontal="justify" vertical="center"/>
    </xf>
    <xf numFmtId="0" fontId="22" fillId="10" borderId="5" xfId="126" applyFont="1" applyFill="1" applyBorder="1" applyAlignment="1">
      <alignment vertical="top"/>
    </xf>
    <xf numFmtId="0" fontId="22" fillId="10" borderId="16" xfId="126" applyFont="1" applyFill="1" applyBorder="1" applyAlignment="1">
      <alignment vertical="top" wrapText="1"/>
    </xf>
    <xf numFmtId="0" fontId="22" fillId="10" borderId="16" xfId="126" applyFont="1" applyFill="1" applyBorder="1" applyAlignment="1">
      <alignment horizontal="justify" vertical="top" wrapText="1"/>
    </xf>
    <xf numFmtId="165" fontId="22" fillId="10" borderId="5" xfId="127" applyNumberFormat="1" applyFont="1" applyFill="1" applyBorder="1" applyAlignment="1">
      <alignment vertical="top" wrapText="1"/>
    </xf>
    <xf numFmtId="165" fontId="22" fillId="10" borderId="5" xfId="127" applyNumberFormat="1" applyFont="1" applyFill="1" applyBorder="1" applyAlignment="1">
      <alignment vertical="top"/>
    </xf>
    <xf numFmtId="0" fontId="22" fillId="10" borderId="12" xfId="126" applyFont="1" applyFill="1" applyBorder="1" applyAlignment="1">
      <alignment horizontal="left"/>
    </xf>
    <xf numFmtId="0" fontId="23" fillId="10" borderId="5" xfId="126" quotePrefix="1" applyFont="1" applyFill="1" applyBorder="1" applyAlignment="1">
      <alignment vertical="top"/>
    </xf>
    <xf numFmtId="0" fontId="23" fillId="10" borderId="12" xfId="126" applyFont="1" applyFill="1" applyBorder="1" applyAlignment="1">
      <alignment horizontal="left" vertical="top"/>
    </xf>
    <xf numFmtId="0" fontId="23" fillId="10" borderId="16" xfId="126" applyFont="1" applyFill="1" applyBorder="1" applyAlignment="1">
      <alignment vertical="top" wrapText="1"/>
    </xf>
    <xf numFmtId="0" fontId="23" fillId="10" borderId="16" xfId="126" applyFont="1" applyFill="1" applyBorder="1" applyAlignment="1">
      <alignment horizontal="justify" vertical="top" wrapText="1"/>
    </xf>
    <xf numFmtId="165" fontId="23" fillId="10" borderId="5" xfId="127" applyNumberFormat="1" applyFont="1" applyFill="1" applyBorder="1" applyAlignment="1">
      <alignment vertical="top" wrapText="1"/>
    </xf>
    <xf numFmtId="165" fontId="23" fillId="10" borderId="5" xfId="127" applyNumberFormat="1" applyFont="1" applyFill="1" applyBorder="1" applyAlignment="1">
      <alignment vertical="top"/>
    </xf>
    <xf numFmtId="165" fontId="23" fillId="10" borderId="0" xfId="127" applyFont="1" applyFill="1" applyAlignment="1">
      <alignment vertical="top"/>
    </xf>
    <xf numFmtId="0" fontId="23" fillId="10" borderId="0" xfId="126" applyFont="1" applyFill="1" applyAlignment="1">
      <alignment vertical="top"/>
    </xf>
    <xf numFmtId="39" fontId="23" fillId="10" borderId="5" xfId="127" applyNumberFormat="1" applyFont="1" applyFill="1" applyBorder="1" applyAlignment="1">
      <alignment vertical="top"/>
    </xf>
    <xf numFmtId="0" fontId="23" fillId="10" borderId="16" xfId="126" applyFont="1" applyFill="1" applyBorder="1" applyAlignment="1">
      <alignment vertical="top"/>
    </xf>
    <xf numFmtId="0" fontId="23" fillId="10" borderId="11" xfId="126" quotePrefix="1" applyFont="1" applyFill="1" applyBorder="1" applyAlignment="1">
      <alignment vertical="top"/>
    </xf>
    <xf numFmtId="0" fontId="23" fillId="10" borderId="11" xfId="126" applyFont="1" applyFill="1" applyBorder="1" applyAlignment="1">
      <alignment horizontal="left" vertical="top"/>
    </xf>
    <xf numFmtId="0" fontId="23" fillId="10" borderId="11" xfId="126" applyFont="1" applyFill="1" applyBorder="1" applyAlignment="1">
      <alignment vertical="top" wrapText="1"/>
    </xf>
    <xf numFmtId="0" fontId="23" fillId="10" borderId="11" xfId="126" applyFont="1" applyFill="1" applyBorder="1" applyAlignment="1">
      <alignment horizontal="justify" vertical="top" wrapText="1"/>
    </xf>
    <xf numFmtId="165" fontId="23" fillId="10" borderId="11" xfId="127" applyNumberFormat="1" applyFont="1" applyFill="1" applyBorder="1" applyAlignment="1">
      <alignment vertical="top" wrapText="1"/>
    </xf>
    <xf numFmtId="165" fontId="23" fillId="10" borderId="11" xfId="127" applyNumberFormat="1" applyFont="1" applyFill="1" applyBorder="1" applyAlignment="1">
      <alignment vertical="top"/>
    </xf>
    <xf numFmtId="0" fontId="23" fillId="10" borderId="0" xfId="126" quotePrefix="1" applyFont="1" applyFill="1" applyBorder="1" applyAlignment="1">
      <alignment vertical="top"/>
    </xf>
    <xf numFmtId="0" fontId="23" fillId="10" borderId="0" xfId="126" applyFont="1" applyFill="1" applyBorder="1" applyAlignment="1">
      <alignment horizontal="left" vertical="top"/>
    </xf>
    <xf numFmtId="0" fontId="23" fillId="10" borderId="0" xfId="126" applyFont="1" applyFill="1" applyBorder="1" applyAlignment="1">
      <alignment vertical="top" wrapText="1"/>
    </xf>
    <xf numFmtId="0" fontId="23" fillId="10" borderId="0" xfId="126" applyFont="1" applyFill="1" applyBorder="1" applyAlignment="1">
      <alignment horizontal="justify" vertical="top" wrapText="1"/>
    </xf>
    <xf numFmtId="165" fontId="23" fillId="10" borderId="0" xfId="127" applyNumberFormat="1" applyFont="1" applyFill="1" applyBorder="1" applyAlignment="1">
      <alignment vertical="top" wrapText="1"/>
    </xf>
    <xf numFmtId="165" fontId="23" fillId="10" borderId="0" xfId="127" applyNumberFormat="1" applyFont="1" applyFill="1" applyBorder="1" applyAlignment="1">
      <alignment vertical="top"/>
    </xf>
    <xf numFmtId="165" fontId="23" fillId="10" borderId="0" xfId="127" applyFont="1" applyFill="1" applyBorder="1" applyAlignment="1">
      <alignment vertical="top"/>
    </xf>
    <xf numFmtId="0" fontId="23" fillId="10" borderId="0" xfId="126" applyFont="1" applyFill="1" applyBorder="1" applyAlignment="1">
      <alignment vertical="top"/>
    </xf>
    <xf numFmtId="2" fontId="23" fillId="10" borderId="5" xfId="127" applyNumberFormat="1" applyFont="1" applyFill="1" applyBorder="1" applyAlignment="1">
      <alignment vertical="top"/>
    </xf>
    <xf numFmtId="164" fontId="22" fillId="10" borderId="5" xfId="128" applyNumberFormat="1" applyFont="1" applyFill="1" applyBorder="1" applyAlignment="1">
      <alignment vertical="top"/>
    </xf>
    <xf numFmtId="2" fontId="22" fillId="10" borderId="5" xfId="127" applyNumberFormat="1" applyFont="1" applyFill="1" applyBorder="1" applyAlignment="1">
      <alignment vertical="top"/>
    </xf>
    <xf numFmtId="2" fontId="23" fillId="10" borderId="5" xfId="127" applyNumberFormat="1" applyFont="1" applyFill="1" applyBorder="1" applyAlignment="1">
      <alignment vertical="top" wrapText="1"/>
    </xf>
    <xf numFmtId="166" fontId="23" fillId="10" borderId="5" xfId="128" applyNumberFormat="1" applyFont="1" applyFill="1" applyBorder="1" applyAlignment="1">
      <alignment vertical="top"/>
    </xf>
    <xf numFmtId="0" fontId="23" fillId="10" borderId="16" xfId="126" applyFont="1" applyFill="1" applyBorder="1" applyAlignment="1">
      <alignment horizontal="justify" wrapText="1"/>
    </xf>
    <xf numFmtId="0" fontId="23" fillId="10" borderId="16" xfId="126" applyFont="1" applyFill="1" applyBorder="1" applyAlignment="1">
      <alignment horizontal="justify" vertical="top"/>
    </xf>
    <xf numFmtId="0" fontId="23" fillId="10" borderId="6" xfId="126" quotePrefix="1" applyFont="1" applyFill="1" applyBorder="1" applyAlignment="1">
      <alignment vertical="top"/>
    </xf>
    <xf numFmtId="0" fontId="23" fillId="10" borderId="13" xfId="126" applyFont="1" applyFill="1" applyBorder="1" applyAlignment="1">
      <alignment horizontal="left" vertical="top"/>
    </xf>
    <xf numFmtId="0" fontId="23" fillId="10" borderId="15" xfId="126" applyFont="1" applyFill="1" applyBorder="1" applyAlignment="1">
      <alignment vertical="top"/>
    </xf>
    <xf numFmtId="0" fontId="23" fillId="10" borderId="15" xfId="126" applyFont="1" applyFill="1" applyBorder="1" applyAlignment="1">
      <alignment horizontal="justify" vertical="top" wrapText="1"/>
    </xf>
    <xf numFmtId="0" fontId="23" fillId="10" borderId="15" xfId="126" applyFont="1" applyFill="1" applyBorder="1" applyAlignment="1">
      <alignment vertical="top" wrapText="1"/>
    </xf>
    <xf numFmtId="165" fontId="23" fillId="10" borderId="6" xfId="127" applyNumberFormat="1" applyFont="1" applyFill="1" applyBorder="1" applyAlignment="1">
      <alignment vertical="top" wrapText="1"/>
    </xf>
    <xf numFmtId="165" fontId="23" fillId="10" borderId="6" xfId="127" applyNumberFormat="1" applyFont="1" applyFill="1" applyBorder="1" applyAlignment="1">
      <alignment vertical="top"/>
    </xf>
    <xf numFmtId="0" fontId="23" fillId="10" borderId="14" xfId="126" applyFont="1" applyFill="1" applyBorder="1" applyAlignment="1">
      <alignment vertical="top" wrapText="1"/>
    </xf>
    <xf numFmtId="165" fontId="23" fillId="10" borderId="14" xfId="127" applyNumberFormat="1" applyFont="1" applyFill="1" applyBorder="1" applyAlignment="1">
      <alignment vertical="top" wrapText="1"/>
    </xf>
    <xf numFmtId="165" fontId="23" fillId="10" borderId="14" xfId="127" applyNumberFormat="1" applyFont="1" applyFill="1" applyBorder="1" applyAlignment="1">
      <alignment vertical="top"/>
    </xf>
    <xf numFmtId="168" fontId="23" fillId="10" borderId="5" xfId="128" applyNumberFormat="1" applyFont="1" applyFill="1" applyBorder="1" applyAlignment="1">
      <alignment vertical="top"/>
    </xf>
    <xf numFmtId="0" fontId="23" fillId="10" borderId="11" xfId="126" applyFont="1" applyFill="1" applyBorder="1" applyAlignment="1">
      <alignment vertical="top"/>
    </xf>
    <xf numFmtId="0" fontId="21" fillId="10" borderId="3" xfId="126" applyFont="1" applyFill="1" applyBorder="1" applyAlignment="1">
      <alignment vertical="top"/>
    </xf>
    <xf numFmtId="165" fontId="21" fillId="10" borderId="3" xfId="127" applyNumberFormat="1" applyFont="1" applyFill="1" applyBorder="1" applyAlignment="1">
      <alignment vertical="top"/>
    </xf>
    <xf numFmtId="165" fontId="21" fillId="10" borderId="8" xfId="127" applyNumberFormat="1" applyFont="1" applyFill="1" applyBorder="1" applyAlignment="1">
      <alignment vertical="top"/>
    </xf>
    <xf numFmtId="165" fontId="21" fillId="10" borderId="12" xfId="127" applyFont="1" applyFill="1" applyBorder="1" applyAlignment="1">
      <alignment vertical="top"/>
    </xf>
    <xf numFmtId="0" fontId="21" fillId="10" borderId="0" xfId="126" applyFont="1" applyFill="1" applyBorder="1" applyAlignment="1">
      <alignment vertical="top"/>
    </xf>
    <xf numFmtId="0" fontId="21" fillId="10" borderId="0" xfId="126" applyFont="1" applyFill="1" applyAlignment="1">
      <alignment vertical="top"/>
    </xf>
    <xf numFmtId="41" fontId="21" fillId="10" borderId="0" xfId="128" applyFont="1" applyFill="1" applyBorder="1" applyAlignment="1">
      <alignment vertical="top"/>
    </xf>
    <xf numFmtId="165" fontId="15" fillId="10" borderId="0" xfId="127" applyNumberFormat="1" applyFont="1" applyFill="1" applyAlignment="1">
      <alignment vertical="top" wrapText="1"/>
    </xf>
    <xf numFmtId="165" fontId="15" fillId="10" borderId="0" xfId="127" applyNumberFormat="1" applyFont="1" applyFill="1" applyAlignment="1">
      <alignment vertical="top"/>
    </xf>
    <xf numFmtId="41" fontId="15" fillId="10" borderId="0" xfId="126" applyNumberFormat="1" applyFont="1" applyFill="1"/>
    <xf numFmtId="0" fontId="24" fillId="10" borderId="0" xfId="92" applyFont="1" applyFill="1" applyBorder="1" applyAlignment="1"/>
    <xf numFmtId="0" fontId="16" fillId="10" borderId="0" xfId="92" applyFont="1" applyFill="1" applyBorder="1" applyAlignment="1">
      <alignment horizontal="right"/>
    </xf>
    <xf numFmtId="165" fontId="14" fillId="10" borderId="0" xfId="127" applyFont="1" applyFill="1" applyBorder="1" applyAlignment="1">
      <alignment horizontal="left"/>
    </xf>
    <xf numFmtId="0" fontId="14" fillId="10" borderId="0" xfId="126" applyFont="1" applyFill="1" applyBorder="1" applyAlignment="1">
      <alignment horizontal="left"/>
    </xf>
    <xf numFmtId="165" fontId="15" fillId="10" borderId="0" xfId="126" applyNumberFormat="1" applyFont="1" applyFill="1" applyAlignment="1"/>
    <xf numFmtId="165" fontId="28" fillId="10" borderId="0" xfId="126" applyNumberFormat="1" applyFont="1" applyFill="1"/>
    <xf numFmtId="3" fontId="14" fillId="10" borderId="0" xfId="126" applyNumberFormat="1" applyFont="1" applyFill="1" applyBorder="1" applyAlignment="1">
      <alignment horizontal="left"/>
    </xf>
    <xf numFmtId="0" fontId="1" fillId="10" borderId="0" xfId="126" applyFill="1"/>
    <xf numFmtId="0" fontId="1" fillId="10" borderId="0" xfId="126" applyFill="1" applyAlignment="1">
      <alignment horizontal="left"/>
    </xf>
    <xf numFmtId="165" fontId="1" fillId="10" borderId="0" xfId="126" applyNumberFormat="1" applyFill="1"/>
    <xf numFmtId="0" fontId="30" fillId="10" borderId="0" xfId="92" applyFont="1" applyFill="1" applyBorder="1"/>
    <xf numFmtId="0" fontId="21" fillId="10" borderId="8" xfId="126" applyFont="1" applyFill="1" applyBorder="1" applyAlignment="1">
      <alignment horizontal="left" vertical="top"/>
    </xf>
    <xf numFmtId="0" fontId="21" fillId="10" borderId="9" xfId="126" applyFont="1" applyFill="1" applyBorder="1" applyAlignment="1">
      <alignment horizontal="left" vertical="top"/>
    </xf>
    <xf numFmtId="0" fontId="21" fillId="10" borderId="2" xfId="126" applyFont="1" applyFill="1" applyBorder="1" applyAlignment="1">
      <alignment horizontal="left" vertical="top"/>
    </xf>
    <xf numFmtId="0" fontId="22" fillId="10" borderId="4" xfId="126" applyFont="1" applyFill="1" applyBorder="1" applyAlignment="1">
      <alignment horizontal="center" vertical="center" wrapText="1"/>
    </xf>
    <xf numFmtId="0" fontId="22" fillId="10" borderId="5" xfId="126" applyFont="1" applyFill="1" applyBorder="1" applyAlignment="1">
      <alignment horizontal="center" vertical="center" wrapText="1"/>
    </xf>
    <xf numFmtId="0" fontId="27" fillId="10" borderId="8" xfId="126" applyFont="1" applyFill="1" applyBorder="1" applyAlignment="1">
      <alignment horizontal="center" vertical="center" wrapText="1"/>
    </xf>
    <xf numFmtId="0" fontId="27" fillId="10" borderId="2" xfId="126" applyFont="1" applyFill="1" applyBorder="1" applyAlignment="1">
      <alignment horizontal="center" vertical="center" wrapText="1"/>
    </xf>
    <xf numFmtId="0" fontId="23" fillId="10" borderId="8" xfId="126" quotePrefix="1" applyNumberFormat="1" applyFont="1" applyFill="1" applyBorder="1" applyAlignment="1">
      <alignment horizontal="center" vertical="center"/>
    </xf>
    <xf numFmtId="0" fontId="23" fillId="10" borderId="2" xfId="126" applyNumberFormat="1" applyFont="1" applyFill="1" applyBorder="1" applyAlignment="1">
      <alignment horizontal="center" vertical="center"/>
    </xf>
    <xf numFmtId="0" fontId="22" fillId="10" borderId="10" xfId="126" applyFont="1" applyFill="1" applyBorder="1" applyAlignment="1">
      <alignment horizontal="justify" vertical="top"/>
    </xf>
    <xf numFmtId="0" fontId="22" fillId="10" borderId="1" xfId="126" applyFont="1" applyFill="1" applyBorder="1" applyAlignment="1">
      <alignment horizontal="justify" vertical="top"/>
    </xf>
    <xf numFmtId="0" fontId="22" fillId="10" borderId="12" xfId="126" applyFont="1" applyFill="1" applyBorder="1" applyAlignment="1">
      <alignment horizontal="justify" vertical="top"/>
    </xf>
    <xf numFmtId="0" fontId="22" fillId="10" borderId="16" xfId="126" applyFont="1" applyFill="1" applyBorder="1" applyAlignment="1">
      <alignment horizontal="justify" vertical="top"/>
    </xf>
    <xf numFmtId="0" fontId="22" fillId="10" borderId="10" xfId="126" applyFont="1" applyFill="1" applyBorder="1" applyAlignment="1">
      <alignment horizontal="center" vertical="center"/>
    </xf>
    <xf numFmtId="0" fontId="22" fillId="10" borderId="12" xfId="126" applyFont="1" applyFill="1" applyBorder="1" applyAlignment="1">
      <alignment horizontal="center" vertical="center"/>
    </xf>
    <xf numFmtId="0" fontId="22" fillId="10" borderId="10" xfId="126" applyFont="1" applyFill="1" applyBorder="1" applyAlignment="1">
      <alignment horizontal="center" vertical="center" wrapText="1"/>
    </xf>
    <xf numFmtId="0" fontId="22" fillId="10" borderId="1" xfId="126" applyFont="1" applyFill="1" applyBorder="1" applyAlignment="1">
      <alignment horizontal="center" vertical="center" wrapText="1"/>
    </xf>
    <xf numFmtId="0" fontId="22" fillId="10" borderId="12" xfId="126" applyFont="1" applyFill="1" applyBorder="1" applyAlignment="1">
      <alignment horizontal="center" vertical="center" wrapText="1"/>
    </xf>
    <xf numFmtId="0" fontId="22" fillId="10" borderId="16" xfId="126" applyFont="1" applyFill="1" applyBorder="1" applyAlignment="1">
      <alignment horizontal="center" vertical="center" wrapText="1"/>
    </xf>
    <xf numFmtId="0" fontId="22" fillId="10" borderId="4" xfId="126" applyFont="1" applyFill="1" applyBorder="1" applyAlignment="1">
      <alignment horizontal="center" vertical="center"/>
    </xf>
    <xf numFmtId="0" fontId="22" fillId="10" borderId="5" xfId="126" applyFont="1" applyFill="1" applyBorder="1" applyAlignment="1">
      <alignment horizontal="center" vertical="center"/>
    </xf>
    <xf numFmtId="0" fontId="22" fillId="10" borderId="8" xfId="126" applyFont="1" applyFill="1" applyBorder="1" applyAlignment="1">
      <alignment horizontal="center" vertical="center"/>
    </xf>
    <xf numFmtId="0" fontId="22" fillId="10" borderId="9" xfId="126" applyFont="1" applyFill="1" applyBorder="1" applyAlignment="1">
      <alignment horizontal="center" vertical="center"/>
    </xf>
    <xf numFmtId="0" fontId="22" fillId="10" borderId="2" xfId="126" applyFont="1" applyFill="1" applyBorder="1" applyAlignment="1">
      <alignment horizontal="center" vertical="center"/>
    </xf>
    <xf numFmtId="0" fontId="22" fillId="10" borderId="6" xfId="126" applyFont="1" applyFill="1" applyBorder="1" applyAlignment="1">
      <alignment horizontal="center" vertical="center" wrapText="1"/>
    </xf>
    <xf numFmtId="0" fontId="22" fillId="10" borderId="17" xfId="126" applyFont="1" applyFill="1" applyBorder="1" applyAlignment="1">
      <alignment horizontal="center" vertical="center"/>
    </xf>
    <xf numFmtId="0" fontId="23" fillId="10" borderId="18" xfId="126" applyFont="1" applyFill="1" applyBorder="1" applyAlignment="1">
      <alignment horizontal="center" vertical="center"/>
    </xf>
    <xf numFmtId="0" fontId="23" fillId="10" borderId="19" xfId="126" applyFont="1" applyFill="1" applyBorder="1" applyAlignment="1">
      <alignment horizontal="center" vertical="center"/>
    </xf>
    <xf numFmtId="0" fontId="21" fillId="10" borderId="0" xfId="126" applyFont="1" applyFill="1" applyAlignment="1">
      <alignment horizontal="center" vertical="top"/>
    </xf>
  </cellXfs>
  <cellStyles count="134">
    <cellStyle name="20% - Accent2 10" xfId="12"/>
    <cellStyle name="20% - Accent2 11" xfId="13"/>
    <cellStyle name="20% - Accent2 12" xfId="14"/>
    <cellStyle name="20% - Accent2 13" xfId="15"/>
    <cellStyle name="20% - Accent2 2" xfId="16"/>
    <cellStyle name="20% - Accent2 2 2" xfId="17"/>
    <cellStyle name="20% - Accent2 2 2 2" xfId="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4 2" xfId="25"/>
    <cellStyle name="60% - Accent2 2" xfId="6"/>
    <cellStyle name="60% - Accent2 3" xfId="26"/>
    <cellStyle name="60% - Accent3 2" xfId="27"/>
    <cellStyle name="Accent2 2" xfId="28"/>
    <cellStyle name="Accent4 2" xfId="29"/>
    <cellStyle name="Accent6 2" xfId="5"/>
    <cellStyle name="Comma [0] 10" xfId="68"/>
    <cellStyle name="Comma [0] 11" xfId="69"/>
    <cellStyle name="Comma [0] 12" xfId="125"/>
    <cellStyle name="Comma [0] 13" xfId="128"/>
    <cellStyle name="Comma [0] 14" xfId="131"/>
    <cellStyle name="Comma [0] 15" xfId="133"/>
    <cellStyle name="Comma [0] 2" xfId="3"/>
    <cellStyle name="Comma [0] 2 2" xfId="30"/>
    <cellStyle name="Comma [0] 2 2 2" xfId="70"/>
    <cellStyle name="Comma [0] 2 2 3" xfId="93"/>
    <cellStyle name="Comma [0] 2 2 3 2" xfId="94"/>
    <cellStyle name="Comma [0] 2 2 3 3" xfId="95"/>
    <cellStyle name="Comma [0] 2 2 3 4" xfId="96"/>
    <cellStyle name="Comma [0] 2 3" xfId="97"/>
    <cellStyle name="Comma [0] 2 3 2" xfId="98"/>
    <cellStyle name="Comma [0] 2 4" xfId="99"/>
    <cellStyle name="Comma [0] 2 4 2" xfId="100"/>
    <cellStyle name="Comma [0] 2 5" xfId="101"/>
    <cellStyle name="Comma [0] 2 6" xfId="102"/>
    <cellStyle name="Comma [0] 3" xfId="8"/>
    <cellStyle name="Comma [0] 3 2" xfId="59"/>
    <cellStyle name="Comma [0] 3 2 2" xfId="61"/>
    <cellStyle name="Comma [0] 3 2 3" xfId="103"/>
    <cellStyle name="Comma [0] 3 2 4" xfId="104"/>
    <cellStyle name="Comma [0] 3 2 5" xfId="105"/>
    <cellStyle name="Comma [0] 3 2 6" xfId="106"/>
    <cellStyle name="Comma [0] 3 2 7" xfId="107"/>
    <cellStyle name="Comma [0] 3 2 8" xfId="108"/>
    <cellStyle name="Comma [0] 3 2 9" xfId="109"/>
    <cellStyle name="Comma [0] 3 3" xfId="110"/>
    <cellStyle name="Comma [0] 4" xfId="31"/>
    <cellStyle name="Comma [0] 4 2" xfId="71"/>
    <cellStyle name="Comma [0] 5" xfId="67"/>
    <cellStyle name="Comma [0] 5 2" xfId="72"/>
    <cellStyle name="Comma [0] 6" xfId="73"/>
    <cellStyle name="Comma [0] 7" xfId="74"/>
    <cellStyle name="Comma [0] 8" xfId="75"/>
    <cellStyle name="Comma [0] 9" xfId="76"/>
    <cellStyle name="Comma 10" xfId="127"/>
    <cellStyle name="Comma 11" xfId="130"/>
    <cellStyle name="Comma 12" xfId="132"/>
    <cellStyle name="Comma 2" xfId="2"/>
    <cellStyle name="Comma 2 2" xfId="32"/>
    <cellStyle name="Comma 2 2 2" xfId="111"/>
    <cellStyle name="Comma 2 3" xfId="33"/>
    <cellStyle name="Comma 2 3 2" xfId="90"/>
    <cellStyle name="Comma 2 4" xfId="56"/>
    <cellStyle name="Comma 2 5" xfId="112"/>
    <cellStyle name="Comma 2 6" xfId="113"/>
    <cellStyle name="Comma 3" xfId="9"/>
    <cellStyle name="Comma 3 2" xfId="34"/>
    <cellStyle name="Comma 3 3" xfId="35"/>
    <cellStyle name="Comma 3 4" xfId="36"/>
    <cellStyle name="Comma 4" xfId="37"/>
    <cellStyle name="Comma 4 2" xfId="58"/>
    <cellStyle name="Comma 5" xfId="38"/>
    <cellStyle name="Comma 5 2" xfId="63"/>
    <cellStyle name="Comma 6" xfId="39"/>
    <cellStyle name="Comma 7" xfId="66"/>
    <cellStyle name="Comma 8" xfId="88"/>
    <cellStyle name="Comma 9" xfId="124"/>
    <cellStyle name="Currency [0] 2" xfId="77"/>
    <cellStyle name="Currency [0] 3" xfId="78"/>
    <cellStyle name="Currency 2" xfId="79"/>
    <cellStyle name="Currency 3" xfId="80"/>
    <cellStyle name="Currency 3 2" xfId="81"/>
    <cellStyle name="Currency 4" xfId="82"/>
    <cellStyle name="Currency 5" xfId="114"/>
    <cellStyle name="Hyperlink 2" xfId="115"/>
    <cellStyle name="Normal" xfId="0" builtinId="0"/>
    <cellStyle name="Normal 10" xfId="40"/>
    <cellStyle name="Normal 10 2" xfId="41"/>
    <cellStyle name="Normal 11" xfId="42"/>
    <cellStyle name="Normal 12" xfId="43"/>
    <cellStyle name="Normal 13" xfId="10"/>
    <cellStyle name="Normal 13 2" xfId="44"/>
    <cellStyle name="Normal 14" xfId="65"/>
    <cellStyle name="Normal 15" xfId="87"/>
    <cellStyle name="Normal 16" xfId="89"/>
    <cellStyle name="Normal 17" xfId="122"/>
    <cellStyle name="Normal 18" xfId="123"/>
    <cellStyle name="Normal 19" xfId="126"/>
    <cellStyle name="Normal 2" xfId="1"/>
    <cellStyle name="Normal 2 2" xfId="45"/>
    <cellStyle name="Normal 2 2 2" xfId="116"/>
    <cellStyle name="Normal 2 2 2 2" xfId="83"/>
    <cellStyle name="Normal 2 2 3" xfId="117"/>
    <cellStyle name="Normal 2 3" xfId="46"/>
    <cellStyle name="Normal 2 4" xfId="91"/>
    <cellStyle name="Normal 2 5" xfId="84"/>
    <cellStyle name="Normal 20" xfId="129"/>
    <cellStyle name="Normal 3" xfId="11"/>
    <cellStyle name="Normal 3 2" xfId="57"/>
    <cellStyle name="Normal 3 2 2" xfId="60"/>
    <cellStyle name="Normal 3 3" xfId="64"/>
    <cellStyle name="Normal 3 4" xfId="85"/>
    <cellStyle name="Normal 4" xfId="47"/>
    <cellStyle name="Normal 4 2" xfId="62"/>
    <cellStyle name="Normal 4 2 2" xfId="86"/>
    <cellStyle name="Normal 4 2 3" xfId="92"/>
    <cellStyle name="Normal 4 3" xfId="118"/>
    <cellStyle name="Normal 4 4" xfId="119"/>
    <cellStyle name="Normal 5" xfId="48"/>
    <cellStyle name="Normal 6" xfId="49"/>
    <cellStyle name="Normal 7" xfId="50"/>
    <cellStyle name="Normal 7 2" xfId="51"/>
    <cellStyle name="Normal 8" xfId="52"/>
    <cellStyle name="Normal 8 2" xfId="53"/>
    <cellStyle name="Normal 9" xfId="54"/>
    <cellStyle name="Normal 9 2" xfId="55"/>
    <cellStyle name="Percent 2" xfId="4"/>
    <cellStyle name="Percent 2 2" xfId="120"/>
    <cellStyle name="TableStyleLight1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NJA,%20PRA%20RKA%20KOMINFO%202019;190318%20pagu%20bappeda%20-%20(RENJA%20PD%20201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.ssun.data.SDM"/>
      <sheetName val="STAT.15.012.sinkron.data.stat"/>
      <sheetName val="STAT.15.003.koord.sandi"/>
      <sheetName val="PPIP.17.004.sosialdiseminasi"/>
      <sheetName val="PPIP.17.006.PPID"/>
      <sheetName val="PPIP.17.0xx.brdayaKIM"/>
      <sheetName val="PPIP.17.005.sosialisasi.KIP"/>
      <sheetName val="PPIP.17.007.sp4n.lapor"/>
      <sheetName val="SDKI.18.007.liputdok.bangda"/>
      <sheetName val="SDKI.15.029.rakor.bakohumas"/>
      <sheetName val="SDKI.15.035.klola.radio"/>
      <sheetName val="SDKI.15.040.media.center"/>
      <sheetName val="SDKI.15.040.klola.media.center"/>
      <sheetName val="SDKI.18.001.sbarluas.bangda"/>
      <sheetName val="SDKI.bina.kmbang.jar.kominfo"/>
      <sheetName val="SDKI.pub.med.infoda"/>
      <sheetName val="SDKI.pub.med.infoda (2)"/>
      <sheetName val="18.008.SDKI.pubjak.medmass"/>
      <sheetName val="PBE.workshop"/>
      <sheetName val="PBE.langgan.internet"/>
      <sheetName val="PBE.lpse"/>
      <sheetName val="PBE.adaan.prgkt.jaringan"/>
      <sheetName val="PBE.pasang.jar.fo"/>
      <sheetName val="PBE.bimbtek.TIK"/>
      <sheetName val="PBE.kembang.plihar.jarnet"/>
      <sheetName val="PBE.rip.e-Gov"/>
      <sheetName val="srt"/>
      <sheetName val="airlistrikk"/>
      <sheetName val="izin kndran"/>
      <sheetName val="bersih"/>
      <sheetName val="atk"/>
      <sheetName val="cetak"/>
      <sheetName val="komponen"/>
      <sheetName val="bacaan"/>
      <sheetName val="makan"/>
      <sheetName val="sppd"/>
      <sheetName val="aman"/>
      <sheetName val="sopir"/>
      <sheetName val="adaanlgkapktr"/>
      <sheetName val="adaanaltktr"/>
      <sheetName val="adaanmeubeler"/>
      <sheetName val="pliharartingdung"/>
      <sheetName val="pliharakndraan"/>
      <sheetName val="pliharartinaltktr"/>
      <sheetName val="didikformal"/>
      <sheetName val="renja2019"/>
      <sheetName val="susunlaporan"/>
      <sheetName val="hari-haribesar"/>
    </sheetNames>
    <sheetDataSet>
      <sheetData sheetId="0" refreshError="1"/>
      <sheetData sheetId="1" refreshError="1">
        <row r="33">
          <cell r="T33">
            <v>391978000</v>
          </cell>
        </row>
      </sheetData>
      <sheetData sheetId="2" refreshError="1">
        <row r="11">
          <cell r="L11" t="str">
            <v>Koordinasi/konsultasi Penyelenggaraaan Persandian Untuk Pengamanan Informasi Pemerintah Daerah</v>
          </cell>
        </row>
        <row r="28">
          <cell r="P28">
            <v>128706074</v>
          </cell>
        </row>
      </sheetData>
      <sheetData sheetId="3" refreshError="1">
        <row r="23">
          <cell r="Y23">
            <v>266530000</v>
          </cell>
        </row>
      </sheetData>
      <sheetData sheetId="4" refreshError="1">
        <row r="23">
          <cell r="AB23">
            <v>294066000</v>
          </cell>
        </row>
      </sheetData>
      <sheetData sheetId="5" refreshError="1">
        <row r="26">
          <cell r="I26">
            <v>164110000</v>
          </cell>
        </row>
      </sheetData>
      <sheetData sheetId="6" refreshError="1">
        <row r="24">
          <cell r="I24">
            <v>127408000</v>
          </cell>
        </row>
      </sheetData>
      <sheetData sheetId="7" refreshError="1">
        <row r="25">
          <cell r="I25">
            <v>141336000</v>
          </cell>
        </row>
      </sheetData>
      <sheetData sheetId="8" refreshError="1">
        <row r="29">
          <cell r="M29">
            <v>551489600</v>
          </cell>
        </row>
      </sheetData>
      <sheetData sheetId="9" refreshError="1">
        <row r="26">
          <cell r="M26">
            <v>149496000</v>
          </cell>
        </row>
      </sheetData>
      <sheetData sheetId="10" refreshError="1">
        <row r="25">
          <cell r="M25">
            <v>102526100</v>
          </cell>
        </row>
      </sheetData>
      <sheetData sheetId="11" refreshError="1"/>
      <sheetData sheetId="12" refreshError="1">
        <row r="30">
          <cell r="M30">
            <v>266414000</v>
          </cell>
        </row>
      </sheetData>
      <sheetData sheetId="13" refreshError="1">
        <row r="30">
          <cell r="M30">
            <v>217250000</v>
          </cell>
        </row>
      </sheetData>
      <sheetData sheetId="14" refreshError="1"/>
      <sheetData sheetId="15" refreshError="1"/>
      <sheetData sheetId="16" refreshError="1">
        <row r="26">
          <cell r="M26">
            <v>601080000</v>
          </cell>
        </row>
      </sheetData>
      <sheetData sheetId="17" refreshError="1">
        <row r="28">
          <cell r="M28">
            <v>3385000000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>
        <row r="30">
          <cell r="P30">
            <v>191240000</v>
          </cell>
        </row>
      </sheetData>
      <sheetData sheetId="23" refreshError="1">
        <row r="10">
          <cell r="J10" t="str">
            <v>Bimbingan Teknis Teknologi Informasi dan Komunikasi</v>
          </cell>
        </row>
        <row r="21">
          <cell r="H21" t="str">
            <v>Jumlah aparatur yang menguasai  pengelolaan TIK</v>
          </cell>
        </row>
      </sheetData>
      <sheetData sheetId="24" refreshError="1">
        <row r="30">
          <cell r="Q30">
            <v>548252000</v>
          </cell>
        </row>
      </sheetData>
      <sheetData sheetId="25" refreshError="1">
        <row r="31">
          <cell r="Q31">
            <v>87440000</v>
          </cell>
        </row>
      </sheetData>
      <sheetData sheetId="26" refreshError="1">
        <row r="23">
          <cell r="P23">
            <v>140350000</v>
          </cell>
        </row>
      </sheetData>
      <sheetData sheetId="27" refreshError="1"/>
      <sheetData sheetId="28" refreshError="1"/>
      <sheetData sheetId="29" refreshError="1">
        <row r="23">
          <cell r="P23">
            <v>114628000</v>
          </cell>
        </row>
      </sheetData>
      <sheetData sheetId="30" refreshError="1"/>
      <sheetData sheetId="31" refreshError="1">
        <row r="24">
          <cell r="P24">
            <v>52945000</v>
          </cell>
        </row>
      </sheetData>
      <sheetData sheetId="32" refreshError="1">
        <row r="24">
          <cell r="P24">
            <v>14404000</v>
          </cell>
        </row>
      </sheetData>
      <sheetData sheetId="33" refreshError="1">
        <row r="24">
          <cell r="P24">
            <v>20000000</v>
          </cell>
        </row>
      </sheetData>
      <sheetData sheetId="34" refreshError="1">
        <row r="24">
          <cell r="P24">
            <v>69960000</v>
          </cell>
        </row>
      </sheetData>
      <sheetData sheetId="35" refreshError="1"/>
      <sheetData sheetId="36" refreshError="1">
        <row r="24">
          <cell r="P24">
            <v>115200000</v>
          </cell>
        </row>
      </sheetData>
      <sheetData sheetId="37" refreshError="1">
        <row r="24">
          <cell r="P24">
            <v>38400000</v>
          </cell>
        </row>
      </sheetData>
      <sheetData sheetId="38" refreshError="1">
        <row r="24">
          <cell r="P24">
            <v>48060000</v>
          </cell>
        </row>
      </sheetData>
      <sheetData sheetId="39" refreshError="1">
        <row r="25">
          <cell r="P25">
            <v>360768000</v>
          </cell>
        </row>
      </sheetData>
      <sheetData sheetId="40" refreshError="1">
        <row r="25">
          <cell r="P25">
            <v>207080000</v>
          </cell>
        </row>
      </sheetData>
      <sheetData sheetId="41" refreshError="1">
        <row r="25">
          <cell r="P25">
            <v>218620000</v>
          </cell>
        </row>
      </sheetData>
      <sheetData sheetId="42" refreshError="1">
        <row r="25">
          <cell r="P25">
            <v>170000000</v>
          </cell>
        </row>
      </sheetData>
      <sheetData sheetId="43" refreshError="1">
        <row r="25">
          <cell r="P25">
            <v>73000000</v>
          </cell>
        </row>
      </sheetData>
      <sheetData sheetId="44" refreshError="1">
        <row r="8">
          <cell r="L8" t="str">
            <v>Pendidikan dan pelatihan formal/informal</v>
          </cell>
        </row>
      </sheetData>
      <sheetData sheetId="45" refreshError="1"/>
      <sheetData sheetId="46" refreshError="1">
        <row r="25">
          <cell r="P25">
            <v>19005000</v>
          </cell>
        </row>
      </sheetData>
      <sheetData sheetId="47" refreshError="1">
        <row r="22">
          <cell r="O22">
            <v>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6"/>
  <sheetViews>
    <sheetView tabSelected="1" view="pageBreakPreview" topLeftCell="B147" zoomScale="60" zoomScaleNormal="60" workbookViewId="0">
      <selection activeCell="B163" sqref="B163:F163"/>
    </sheetView>
  </sheetViews>
  <sheetFormatPr defaultRowHeight="14.4"/>
  <cols>
    <col min="1" max="1" width="22" style="120" customWidth="1"/>
    <col min="2" max="2" width="3" style="121" customWidth="1"/>
    <col min="3" max="3" width="61.109375" style="120" customWidth="1"/>
    <col min="4" max="4" width="46.5546875" style="120" customWidth="1"/>
    <col min="5" max="5" width="12.5546875" style="120" customWidth="1"/>
    <col min="6" max="6" width="14.21875" style="120" customWidth="1"/>
    <col min="7" max="7" width="23.44140625" style="120" customWidth="1"/>
    <col min="8" max="8" width="10.33203125" style="120" customWidth="1"/>
    <col min="9" max="9" width="10.44140625" style="120" customWidth="1"/>
    <col min="10" max="10" width="14.33203125" style="120" customWidth="1"/>
    <col min="11" max="11" width="23.5546875" style="120" customWidth="1"/>
    <col min="12" max="12" width="7.77734375" style="120" customWidth="1"/>
    <col min="13" max="13" width="7.33203125" style="120" customWidth="1"/>
    <col min="14" max="14" width="6" style="120" customWidth="1"/>
    <col min="15" max="15" width="19.5546875" style="120" customWidth="1"/>
    <col min="16" max="16" width="26.88671875" style="120" customWidth="1"/>
    <col min="17" max="256" width="8.88671875" style="120"/>
    <col min="257" max="257" width="20.6640625" style="120" customWidth="1"/>
    <col min="258" max="258" width="3" style="120" customWidth="1"/>
    <col min="259" max="259" width="52.44140625" style="120" customWidth="1"/>
    <col min="260" max="260" width="46.5546875" style="120" customWidth="1"/>
    <col min="261" max="261" width="10.5546875" style="120" customWidth="1"/>
    <col min="262" max="262" width="12" style="120" customWidth="1"/>
    <col min="263" max="263" width="22.6640625" style="120" customWidth="1"/>
    <col min="264" max="264" width="8.88671875" style="120"/>
    <col min="265" max="265" width="10.44140625" style="120" customWidth="1"/>
    <col min="266" max="266" width="14.77734375" style="120" customWidth="1"/>
    <col min="267" max="267" width="23.6640625" style="120" customWidth="1"/>
    <col min="268" max="268" width="30.109375" style="120" customWidth="1"/>
    <col min="269" max="512" width="8.88671875" style="120"/>
    <col min="513" max="513" width="20.6640625" style="120" customWidth="1"/>
    <col min="514" max="514" width="3" style="120" customWidth="1"/>
    <col min="515" max="515" width="52.44140625" style="120" customWidth="1"/>
    <col min="516" max="516" width="46.5546875" style="120" customWidth="1"/>
    <col min="517" max="517" width="10.5546875" style="120" customWidth="1"/>
    <col min="518" max="518" width="12" style="120" customWidth="1"/>
    <col min="519" max="519" width="22.6640625" style="120" customWidth="1"/>
    <col min="520" max="520" width="8.88671875" style="120"/>
    <col min="521" max="521" width="10.44140625" style="120" customWidth="1"/>
    <col min="522" max="522" width="14.77734375" style="120" customWidth="1"/>
    <col min="523" max="523" width="23.6640625" style="120" customWidth="1"/>
    <col min="524" max="524" width="30.109375" style="120" customWidth="1"/>
    <col min="525" max="768" width="8.88671875" style="120"/>
    <col min="769" max="769" width="20.6640625" style="120" customWidth="1"/>
    <col min="770" max="770" width="3" style="120" customWidth="1"/>
    <col min="771" max="771" width="52.44140625" style="120" customWidth="1"/>
    <col min="772" max="772" width="46.5546875" style="120" customWidth="1"/>
    <col min="773" max="773" width="10.5546875" style="120" customWidth="1"/>
    <col min="774" max="774" width="12" style="120" customWidth="1"/>
    <col min="775" max="775" width="22.6640625" style="120" customWidth="1"/>
    <col min="776" max="776" width="8.88671875" style="120"/>
    <col min="777" max="777" width="10.44140625" style="120" customWidth="1"/>
    <col min="778" max="778" width="14.77734375" style="120" customWidth="1"/>
    <col min="779" max="779" width="23.6640625" style="120" customWidth="1"/>
    <col min="780" max="780" width="30.109375" style="120" customWidth="1"/>
    <col min="781" max="1024" width="8.88671875" style="120"/>
    <col min="1025" max="1025" width="20.6640625" style="120" customWidth="1"/>
    <col min="1026" max="1026" width="3" style="120" customWidth="1"/>
    <col min="1027" max="1027" width="52.44140625" style="120" customWidth="1"/>
    <col min="1028" max="1028" width="46.5546875" style="120" customWidth="1"/>
    <col min="1029" max="1029" width="10.5546875" style="120" customWidth="1"/>
    <col min="1030" max="1030" width="12" style="120" customWidth="1"/>
    <col min="1031" max="1031" width="22.6640625" style="120" customWidth="1"/>
    <col min="1032" max="1032" width="8.88671875" style="120"/>
    <col min="1033" max="1033" width="10.44140625" style="120" customWidth="1"/>
    <col min="1034" max="1034" width="14.77734375" style="120" customWidth="1"/>
    <col min="1035" max="1035" width="23.6640625" style="120" customWidth="1"/>
    <col min="1036" max="1036" width="30.109375" style="120" customWidth="1"/>
    <col min="1037" max="1280" width="8.88671875" style="120"/>
    <col min="1281" max="1281" width="20.6640625" style="120" customWidth="1"/>
    <col min="1282" max="1282" width="3" style="120" customWidth="1"/>
    <col min="1283" max="1283" width="52.44140625" style="120" customWidth="1"/>
    <col min="1284" max="1284" width="46.5546875" style="120" customWidth="1"/>
    <col min="1285" max="1285" width="10.5546875" style="120" customWidth="1"/>
    <col min="1286" max="1286" width="12" style="120" customWidth="1"/>
    <col min="1287" max="1287" width="22.6640625" style="120" customWidth="1"/>
    <col min="1288" max="1288" width="8.88671875" style="120"/>
    <col min="1289" max="1289" width="10.44140625" style="120" customWidth="1"/>
    <col min="1290" max="1290" width="14.77734375" style="120" customWidth="1"/>
    <col min="1291" max="1291" width="23.6640625" style="120" customWidth="1"/>
    <col min="1292" max="1292" width="30.109375" style="120" customWidth="1"/>
    <col min="1293" max="1536" width="8.88671875" style="120"/>
    <col min="1537" max="1537" width="20.6640625" style="120" customWidth="1"/>
    <col min="1538" max="1538" width="3" style="120" customWidth="1"/>
    <col min="1539" max="1539" width="52.44140625" style="120" customWidth="1"/>
    <col min="1540" max="1540" width="46.5546875" style="120" customWidth="1"/>
    <col min="1541" max="1541" width="10.5546875" style="120" customWidth="1"/>
    <col min="1542" max="1542" width="12" style="120" customWidth="1"/>
    <col min="1543" max="1543" width="22.6640625" style="120" customWidth="1"/>
    <col min="1544" max="1544" width="8.88671875" style="120"/>
    <col min="1545" max="1545" width="10.44140625" style="120" customWidth="1"/>
    <col min="1546" max="1546" width="14.77734375" style="120" customWidth="1"/>
    <col min="1547" max="1547" width="23.6640625" style="120" customWidth="1"/>
    <col min="1548" max="1548" width="30.109375" style="120" customWidth="1"/>
    <col min="1549" max="1792" width="8.88671875" style="120"/>
    <col min="1793" max="1793" width="20.6640625" style="120" customWidth="1"/>
    <col min="1794" max="1794" width="3" style="120" customWidth="1"/>
    <col min="1795" max="1795" width="52.44140625" style="120" customWidth="1"/>
    <col min="1796" max="1796" width="46.5546875" style="120" customWidth="1"/>
    <col min="1797" max="1797" width="10.5546875" style="120" customWidth="1"/>
    <col min="1798" max="1798" width="12" style="120" customWidth="1"/>
    <col min="1799" max="1799" width="22.6640625" style="120" customWidth="1"/>
    <col min="1800" max="1800" width="8.88671875" style="120"/>
    <col min="1801" max="1801" width="10.44140625" style="120" customWidth="1"/>
    <col min="1802" max="1802" width="14.77734375" style="120" customWidth="1"/>
    <col min="1803" max="1803" width="23.6640625" style="120" customWidth="1"/>
    <col min="1804" max="1804" width="30.109375" style="120" customWidth="1"/>
    <col min="1805" max="2048" width="8.88671875" style="120"/>
    <col min="2049" max="2049" width="20.6640625" style="120" customWidth="1"/>
    <col min="2050" max="2050" width="3" style="120" customWidth="1"/>
    <col min="2051" max="2051" width="52.44140625" style="120" customWidth="1"/>
    <col min="2052" max="2052" width="46.5546875" style="120" customWidth="1"/>
    <col min="2053" max="2053" width="10.5546875" style="120" customWidth="1"/>
    <col min="2054" max="2054" width="12" style="120" customWidth="1"/>
    <col min="2055" max="2055" width="22.6640625" style="120" customWidth="1"/>
    <col min="2056" max="2056" width="8.88671875" style="120"/>
    <col min="2057" max="2057" width="10.44140625" style="120" customWidth="1"/>
    <col min="2058" max="2058" width="14.77734375" style="120" customWidth="1"/>
    <col min="2059" max="2059" width="23.6640625" style="120" customWidth="1"/>
    <col min="2060" max="2060" width="30.109375" style="120" customWidth="1"/>
    <col min="2061" max="2304" width="8.88671875" style="120"/>
    <col min="2305" max="2305" width="20.6640625" style="120" customWidth="1"/>
    <col min="2306" max="2306" width="3" style="120" customWidth="1"/>
    <col min="2307" max="2307" width="52.44140625" style="120" customWidth="1"/>
    <col min="2308" max="2308" width="46.5546875" style="120" customWidth="1"/>
    <col min="2309" max="2309" width="10.5546875" style="120" customWidth="1"/>
    <col min="2310" max="2310" width="12" style="120" customWidth="1"/>
    <col min="2311" max="2311" width="22.6640625" style="120" customWidth="1"/>
    <col min="2312" max="2312" width="8.88671875" style="120"/>
    <col min="2313" max="2313" width="10.44140625" style="120" customWidth="1"/>
    <col min="2314" max="2314" width="14.77734375" style="120" customWidth="1"/>
    <col min="2315" max="2315" width="23.6640625" style="120" customWidth="1"/>
    <col min="2316" max="2316" width="30.109375" style="120" customWidth="1"/>
    <col min="2317" max="2560" width="8.88671875" style="120"/>
    <col min="2561" max="2561" width="20.6640625" style="120" customWidth="1"/>
    <col min="2562" max="2562" width="3" style="120" customWidth="1"/>
    <col min="2563" max="2563" width="52.44140625" style="120" customWidth="1"/>
    <col min="2564" max="2564" width="46.5546875" style="120" customWidth="1"/>
    <col min="2565" max="2565" width="10.5546875" style="120" customWidth="1"/>
    <col min="2566" max="2566" width="12" style="120" customWidth="1"/>
    <col min="2567" max="2567" width="22.6640625" style="120" customWidth="1"/>
    <col min="2568" max="2568" width="8.88671875" style="120"/>
    <col min="2569" max="2569" width="10.44140625" style="120" customWidth="1"/>
    <col min="2570" max="2570" width="14.77734375" style="120" customWidth="1"/>
    <col min="2571" max="2571" width="23.6640625" style="120" customWidth="1"/>
    <col min="2572" max="2572" width="30.109375" style="120" customWidth="1"/>
    <col min="2573" max="2816" width="8.88671875" style="120"/>
    <col min="2817" max="2817" width="20.6640625" style="120" customWidth="1"/>
    <col min="2818" max="2818" width="3" style="120" customWidth="1"/>
    <col min="2819" max="2819" width="52.44140625" style="120" customWidth="1"/>
    <col min="2820" max="2820" width="46.5546875" style="120" customWidth="1"/>
    <col min="2821" max="2821" width="10.5546875" style="120" customWidth="1"/>
    <col min="2822" max="2822" width="12" style="120" customWidth="1"/>
    <col min="2823" max="2823" width="22.6640625" style="120" customWidth="1"/>
    <col min="2824" max="2824" width="8.88671875" style="120"/>
    <col min="2825" max="2825" width="10.44140625" style="120" customWidth="1"/>
    <col min="2826" max="2826" width="14.77734375" style="120" customWidth="1"/>
    <col min="2827" max="2827" width="23.6640625" style="120" customWidth="1"/>
    <col min="2828" max="2828" width="30.109375" style="120" customWidth="1"/>
    <col min="2829" max="3072" width="8.88671875" style="120"/>
    <col min="3073" max="3073" width="20.6640625" style="120" customWidth="1"/>
    <col min="3074" max="3074" width="3" style="120" customWidth="1"/>
    <col min="3075" max="3075" width="52.44140625" style="120" customWidth="1"/>
    <col min="3076" max="3076" width="46.5546875" style="120" customWidth="1"/>
    <col min="3077" max="3077" width="10.5546875" style="120" customWidth="1"/>
    <col min="3078" max="3078" width="12" style="120" customWidth="1"/>
    <col min="3079" max="3079" width="22.6640625" style="120" customWidth="1"/>
    <col min="3080" max="3080" width="8.88671875" style="120"/>
    <col min="3081" max="3081" width="10.44140625" style="120" customWidth="1"/>
    <col min="3082" max="3082" width="14.77734375" style="120" customWidth="1"/>
    <col min="3083" max="3083" width="23.6640625" style="120" customWidth="1"/>
    <col min="3084" max="3084" width="30.109375" style="120" customWidth="1"/>
    <col min="3085" max="3328" width="8.88671875" style="120"/>
    <col min="3329" max="3329" width="20.6640625" style="120" customWidth="1"/>
    <col min="3330" max="3330" width="3" style="120" customWidth="1"/>
    <col min="3331" max="3331" width="52.44140625" style="120" customWidth="1"/>
    <col min="3332" max="3332" width="46.5546875" style="120" customWidth="1"/>
    <col min="3333" max="3333" width="10.5546875" style="120" customWidth="1"/>
    <col min="3334" max="3334" width="12" style="120" customWidth="1"/>
    <col min="3335" max="3335" width="22.6640625" style="120" customWidth="1"/>
    <col min="3336" max="3336" width="8.88671875" style="120"/>
    <col min="3337" max="3337" width="10.44140625" style="120" customWidth="1"/>
    <col min="3338" max="3338" width="14.77734375" style="120" customWidth="1"/>
    <col min="3339" max="3339" width="23.6640625" style="120" customWidth="1"/>
    <col min="3340" max="3340" width="30.109375" style="120" customWidth="1"/>
    <col min="3341" max="3584" width="8.88671875" style="120"/>
    <col min="3585" max="3585" width="20.6640625" style="120" customWidth="1"/>
    <col min="3586" max="3586" width="3" style="120" customWidth="1"/>
    <col min="3587" max="3587" width="52.44140625" style="120" customWidth="1"/>
    <col min="3588" max="3588" width="46.5546875" style="120" customWidth="1"/>
    <col min="3589" max="3589" width="10.5546875" style="120" customWidth="1"/>
    <col min="3590" max="3590" width="12" style="120" customWidth="1"/>
    <col min="3591" max="3591" width="22.6640625" style="120" customWidth="1"/>
    <col min="3592" max="3592" width="8.88671875" style="120"/>
    <col min="3593" max="3593" width="10.44140625" style="120" customWidth="1"/>
    <col min="3594" max="3594" width="14.77734375" style="120" customWidth="1"/>
    <col min="3595" max="3595" width="23.6640625" style="120" customWidth="1"/>
    <col min="3596" max="3596" width="30.109375" style="120" customWidth="1"/>
    <col min="3597" max="3840" width="8.88671875" style="120"/>
    <col min="3841" max="3841" width="20.6640625" style="120" customWidth="1"/>
    <col min="3842" max="3842" width="3" style="120" customWidth="1"/>
    <col min="3843" max="3843" width="52.44140625" style="120" customWidth="1"/>
    <col min="3844" max="3844" width="46.5546875" style="120" customWidth="1"/>
    <col min="3845" max="3845" width="10.5546875" style="120" customWidth="1"/>
    <col min="3846" max="3846" width="12" style="120" customWidth="1"/>
    <col min="3847" max="3847" width="22.6640625" style="120" customWidth="1"/>
    <col min="3848" max="3848" width="8.88671875" style="120"/>
    <col min="3849" max="3849" width="10.44140625" style="120" customWidth="1"/>
    <col min="3850" max="3850" width="14.77734375" style="120" customWidth="1"/>
    <col min="3851" max="3851" width="23.6640625" style="120" customWidth="1"/>
    <col min="3852" max="3852" width="30.109375" style="120" customWidth="1"/>
    <col min="3853" max="4096" width="8.88671875" style="120"/>
    <col min="4097" max="4097" width="20.6640625" style="120" customWidth="1"/>
    <col min="4098" max="4098" width="3" style="120" customWidth="1"/>
    <col min="4099" max="4099" width="52.44140625" style="120" customWidth="1"/>
    <col min="4100" max="4100" width="46.5546875" style="120" customWidth="1"/>
    <col min="4101" max="4101" width="10.5546875" style="120" customWidth="1"/>
    <col min="4102" max="4102" width="12" style="120" customWidth="1"/>
    <col min="4103" max="4103" width="22.6640625" style="120" customWidth="1"/>
    <col min="4104" max="4104" width="8.88671875" style="120"/>
    <col min="4105" max="4105" width="10.44140625" style="120" customWidth="1"/>
    <col min="4106" max="4106" width="14.77734375" style="120" customWidth="1"/>
    <col min="4107" max="4107" width="23.6640625" style="120" customWidth="1"/>
    <col min="4108" max="4108" width="30.109375" style="120" customWidth="1"/>
    <col min="4109" max="4352" width="8.88671875" style="120"/>
    <col min="4353" max="4353" width="20.6640625" style="120" customWidth="1"/>
    <col min="4354" max="4354" width="3" style="120" customWidth="1"/>
    <col min="4355" max="4355" width="52.44140625" style="120" customWidth="1"/>
    <col min="4356" max="4356" width="46.5546875" style="120" customWidth="1"/>
    <col min="4357" max="4357" width="10.5546875" style="120" customWidth="1"/>
    <col min="4358" max="4358" width="12" style="120" customWidth="1"/>
    <col min="4359" max="4359" width="22.6640625" style="120" customWidth="1"/>
    <col min="4360" max="4360" width="8.88671875" style="120"/>
    <col min="4361" max="4361" width="10.44140625" style="120" customWidth="1"/>
    <col min="4362" max="4362" width="14.77734375" style="120" customWidth="1"/>
    <col min="4363" max="4363" width="23.6640625" style="120" customWidth="1"/>
    <col min="4364" max="4364" width="30.109375" style="120" customWidth="1"/>
    <col min="4365" max="4608" width="8.88671875" style="120"/>
    <col min="4609" max="4609" width="20.6640625" style="120" customWidth="1"/>
    <col min="4610" max="4610" width="3" style="120" customWidth="1"/>
    <col min="4611" max="4611" width="52.44140625" style="120" customWidth="1"/>
    <col min="4612" max="4612" width="46.5546875" style="120" customWidth="1"/>
    <col min="4613" max="4613" width="10.5546875" style="120" customWidth="1"/>
    <col min="4614" max="4614" width="12" style="120" customWidth="1"/>
    <col min="4615" max="4615" width="22.6640625" style="120" customWidth="1"/>
    <col min="4616" max="4616" width="8.88671875" style="120"/>
    <col min="4617" max="4617" width="10.44140625" style="120" customWidth="1"/>
    <col min="4618" max="4618" width="14.77734375" style="120" customWidth="1"/>
    <col min="4619" max="4619" width="23.6640625" style="120" customWidth="1"/>
    <col min="4620" max="4620" width="30.109375" style="120" customWidth="1"/>
    <col min="4621" max="4864" width="8.88671875" style="120"/>
    <col min="4865" max="4865" width="20.6640625" style="120" customWidth="1"/>
    <col min="4866" max="4866" width="3" style="120" customWidth="1"/>
    <col min="4867" max="4867" width="52.44140625" style="120" customWidth="1"/>
    <col min="4868" max="4868" width="46.5546875" style="120" customWidth="1"/>
    <col min="4869" max="4869" width="10.5546875" style="120" customWidth="1"/>
    <col min="4870" max="4870" width="12" style="120" customWidth="1"/>
    <col min="4871" max="4871" width="22.6640625" style="120" customWidth="1"/>
    <col min="4872" max="4872" width="8.88671875" style="120"/>
    <col min="4873" max="4873" width="10.44140625" style="120" customWidth="1"/>
    <col min="4874" max="4874" width="14.77734375" style="120" customWidth="1"/>
    <col min="4875" max="4875" width="23.6640625" style="120" customWidth="1"/>
    <col min="4876" max="4876" width="30.109375" style="120" customWidth="1"/>
    <col min="4877" max="5120" width="8.88671875" style="120"/>
    <col min="5121" max="5121" width="20.6640625" style="120" customWidth="1"/>
    <col min="5122" max="5122" width="3" style="120" customWidth="1"/>
    <col min="5123" max="5123" width="52.44140625" style="120" customWidth="1"/>
    <col min="5124" max="5124" width="46.5546875" style="120" customWidth="1"/>
    <col min="5125" max="5125" width="10.5546875" style="120" customWidth="1"/>
    <col min="5126" max="5126" width="12" style="120" customWidth="1"/>
    <col min="5127" max="5127" width="22.6640625" style="120" customWidth="1"/>
    <col min="5128" max="5128" width="8.88671875" style="120"/>
    <col min="5129" max="5129" width="10.44140625" style="120" customWidth="1"/>
    <col min="5130" max="5130" width="14.77734375" style="120" customWidth="1"/>
    <col min="5131" max="5131" width="23.6640625" style="120" customWidth="1"/>
    <col min="5132" max="5132" width="30.109375" style="120" customWidth="1"/>
    <col min="5133" max="5376" width="8.88671875" style="120"/>
    <col min="5377" max="5377" width="20.6640625" style="120" customWidth="1"/>
    <col min="5378" max="5378" width="3" style="120" customWidth="1"/>
    <col min="5379" max="5379" width="52.44140625" style="120" customWidth="1"/>
    <col min="5380" max="5380" width="46.5546875" style="120" customWidth="1"/>
    <col min="5381" max="5381" width="10.5546875" style="120" customWidth="1"/>
    <col min="5382" max="5382" width="12" style="120" customWidth="1"/>
    <col min="5383" max="5383" width="22.6640625" style="120" customWidth="1"/>
    <col min="5384" max="5384" width="8.88671875" style="120"/>
    <col min="5385" max="5385" width="10.44140625" style="120" customWidth="1"/>
    <col min="5386" max="5386" width="14.77734375" style="120" customWidth="1"/>
    <col min="5387" max="5387" width="23.6640625" style="120" customWidth="1"/>
    <col min="5388" max="5388" width="30.109375" style="120" customWidth="1"/>
    <col min="5389" max="5632" width="8.88671875" style="120"/>
    <col min="5633" max="5633" width="20.6640625" style="120" customWidth="1"/>
    <col min="5634" max="5634" width="3" style="120" customWidth="1"/>
    <col min="5635" max="5635" width="52.44140625" style="120" customWidth="1"/>
    <col min="5636" max="5636" width="46.5546875" style="120" customWidth="1"/>
    <col min="5637" max="5637" width="10.5546875" style="120" customWidth="1"/>
    <col min="5638" max="5638" width="12" style="120" customWidth="1"/>
    <col min="5639" max="5639" width="22.6640625" style="120" customWidth="1"/>
    <col min="5640" max="5640" width="8.88671875" style="120"/>
    <col min="5641" max="5641" width="10.44140625" style="120" customWidth="1"/>
    <col min="5642" max="5642" width="14.77734375" style="120" customWidth="1"/>
    <col min="5643" max="5643" width="23.6640625" style="120" customWidth="1"/>
    <col min="5644" max="5644" width="30.109375" style="120" customWidth="1"/>
    <col min="5645" max="5888" width="8.88671875" style="120"/>
    <col min="5889" max="5889" width="20.6640625" style="120" customWidth="1"/>
    <col min="5890" max="5890" width="3" style="120" customWidth="1"/>
    <col min="5891" max="5891" width="52.44140625" style="120" customWidth="1"/>
    <col min="5892" max="5892" width="46.5546875" style="120" customWidth="1"/>
    <col min="5893" max="5893" width="10.5546875" style="120" customWidth="1"/>
    <col min="5894" max="5894" width="12" style="120" customWidth="1"/>
    <col min="5895" max="5895" width="22.6640625" style="120" customWidth="1"/>
    <col min="5896" max="5896" width="8.88671875" style="120"/>
    <col min="5897" max="5897" width="10.44140625" style="120" customWidth="1"/>
    <col min="5898" max="5898" width="14.77734375" style="120" customWidth="1"/>
    <col min="5899" max="5899" width="23.6640625" style="120" customWidth="1"/>
    <col min="5900" max="5900" width="30.109375" style="120" customWidth="1"/>
    <col min="5901" max="6144" width="8.88671875" style="120"/>
    <col min="6145" max="6145" width="20.6640625" style="120" customWidth="1"/>
    <col min="6146" max="6146" width="3" style="120" customWidth="1"/>
    <col min="6147" max="6147" width="52.44140625" style="120" customWidth="1"/>
    <col min="6148" max="6148" width="46.5546875" style="120" customWidth="1"/>
    <col min="6149" max="6149" width="10.5546875" style="120" customWidth="1"/>
    <col min="6150" max="6150" width="12" style="120" customWidth="1"/>
    <col min="6151" max="6151" width="22.6640625" style="120" customWidth="1"/>
    <col min="6152" max="6152" width="8.88671875" style="120"/>
    <col min="6153" max="6153" width="10.44140625" style="120" customWidth="1"/>
    <col min="6154" max="6154" width="14.77734375" style="120" customWidth="1"/>
    <col min="6155" max="6155" width="23.6640625" style="120" customWidth="1"/>
    <col min="6156" max="6156" width="30.109375" style="120" customWidth="1"/>
    <col min="6157" max="6400" width="8.88671875" style="120"/>
    <col min="6401" max="6401" width="20.6640625" style="120" customWidth="1"/>
    <col min="6402" max="6402" width="3" style="120" customWidth="1"/>
    <col min="6403" max="6403" width="52.44140625" style="120" customWidth="1"/>
    <col min="6404" max="6404" width="46.5546875" style="120" customWidth="1"/>
    <col min="6405" max="6405" width="10.5546875" style="120" customWidth="1"/>
    <col min="6406" max="6406" width="12" style="120" customWidth="1"/>
    <col min="6407" max="6407" width="22.6640625" style="120" customWidth="1"/>
    <col min="6408" max="6408" width="8.88671875" style="120"/>
    <col min="6409" max="6409" width="10.44140625" style="120" customWidth="1"/>
    <col min="6410" max="6410" width="14.77734375" style="120" customWidth="1"/>
    <col min="6411" max="6411" width="23.6640625" style="120" customWidth="1"/>
    <col min="6412" max="6412" width="30.109375" style="120" customWidth="1"/>
    <col min="6413" max="6656" width="8.88671875" style="120"/>
    <col min="6657" max="6657" width="20.6640625" style="120" customWidth="1"/>
    <col min="6658" max="6658" width="3" style="120" customWidth="1"/>
    <col min="6659" max="6659" width="52.44140625" style="120" customWidth="1"/>
    <col min="6660" max="6660" width="46.5546875" style="120" customWidth="1"/>
    <col min="6661" max="6661" width="10.5546875" style="120" customWidth="1"/>
    <col min="6662" max="6662" width="12" style="120" customWidth="1"/>
    <col min="6663" max="6663" width="22.6640625" style="120" customWidth="1"/>
    <col min="6664" max="6664" width="8.88671875" style="120"/>
    <col min="6665" max="6665" width="10.44140625" style="120" customWidth="1"/>
    <col min="6666" max="6666" width="14.77734375" style="120" customWidth="1"/>
    <col min="6667" max="6667" width="23.6640625" style="120" customWidth="1"/>
    <col min="6668" max="6668" width="30.109375" style="120" customWidth="1"/>
    <col min="6669" max="6912" width="8.88671875" style="120"/>
    <col min="6913" max="6913" width="20.6640625" style="120" customWidth="1"/>
    <col min="6914" max="6914" width="3" style="120" customWidth="1"/>
    <col min="6915" max="6915" width="52.44140625" style="120" customWidth="1"/>
    <col min="6916" max="6916" width="46.5546875" style="120" customWidth="1"/>
    <col min="6917" max="6917" width="10.5546875" style="120" customWidth="1"/>
    <col min="6918" max="6918" width="12" style="120" customWidth="1"/>
    <col min="6919" max="6919" width="22.6640625" style="120" customWidth="1"/>
    <col min="6920" max="6920" width="8.88671875" style="120"/>
    <col min="6921" max="6921" width="10.44140625" style="120" customWidth="1"/>
    <col min="6922" max="6922" width="14.77734375" style="120" customWidth="1"/>
    <col min="6923" max="6923" width="23.6640625" style="120" customWidth="1"/>
    <col min="6924" max="6924" width="30.109375" style="120" customWidth="1"/>
    <col min="6925" max="7168" width="8.88671875" style="120"/>
    <col min="7169" max="7169" width="20.6640625" style="120" customWidth="1"/>
    <col min="7170" max="7170" width="3" style="120" customWidth="1"/>
    <col min="7171" max="7171" width="52.44140625" style="120" customWidth="1"/>
    <col min="7172" max="7172" width="46.5546875" style="120" customWidth="1"/>
    <col min="7173" max="7173" width="10.5546875" style="120" customWidth="1"/>
    <col min="7174" max="7174" width="12" style="120" customWidth="1"/>
    <col min="7175" max="7175" width="22.6640625" style="120" customWidth="1"/>
    <col min="7176" max="7176" width="8.88671875" style="120"/>
    <col min="7177" max="7177" width="10.44140625" style="120" customWidth="1"/>
    <col min="7178" max="7178" width="14.77734375" style="120" customWidth="1"/>
    <col min="7179" max="7179" width="23.6640625" style="120" customWidth="1"/>
    <col min="7180" max="7180" width="30.109375" style="120" customWidth="1"/>
    <col min="7181" max="7424" width="8.88671875" style="120"/>
    <col min="7425" max="7425" width="20.6640625" style="120" customWidth="1"/>
    <col min="7426" max="7426" width="3" style="120" customWidth="1"/>
    <col min="7427" max="7427" width="52.44140625" style="120" customWidth="1"/>
    <col min="7428" max="7428" width="46.5546875" style="120" customWidth="1"/>
    <col min="7429" max="7429" width="10.5546875" style="120" customWidth="1"/>
    <col min="7430" max="7430" width="12" style="120" customWidth="1"/>
    <col min="7431" max="7431" width="22.6640625" style="120" customWidth="1"/>
    <col min="7432" max="7432" width="8.88671875" style="120"/>
    <col min="7433" max="7433" width="10.44140625" style="120" customWidth="1"/>
    <col min="7434" max="7434" width="14.77734375" style="120" customWidth="1"/>
    <col min="7435" max="7435" width="23.6640625" style="120" customWidth="1"/>
    <col min="7436" max="7436" width="30.109375" style="120" customWidth="1"/>
    <col min="7437" max="7680" width="8.88671875" style="120"/>
    <col min="7681" max="7681" width="20.6640625" style="120" customWidth="1"/>
    <col min="7682" max="7682" width="3" style="120" customWidth="1"/>
    <col min="7683" max="7683" width="52.44140625" style="120" customWidth="1"/>
    <col min="7684" max="7684" width="46.5546875" style="120" customWidth="1"/>
    <col min="7685" max="7685" width="10.5546875" style="120" customWidth="1"/>
    <col min="7686" max="7686" width="12" style="120" customWidth="1"/>
    <col min="7687" max="7687" width="22.6640625" style="120" customWidth="1"/>
    <col min="7688" max="7688" width="8.88671875" style="120"/>
    <col min="7689" max="7689" width="10.44140625" style="120" customWidth="1"/>
    <col min="7690" max="7690" width="14.77734375" style="120" customWidth="1"/>
    <col min="7691" max="7691" width="23.6640625" style="120" customWidth="1"/>
    <col min="7692" max="7692" width="30.109375" style="120" customWidth="1"/>
    <col min="7693" max="7936" width="8.88671875" style="120"/>
    <col min="7937" max="7937" width="20.6640625" style="120" customWidth="1"/>
    <col min="7938" max="7938" width="3" style="120" customWidth="1"/>
    <col min="7939" max="7939" width="52.44140625" style="120" customWidth="1"/>
    <col min="7940" max="7940" width="46.5546875" style="120" customWidth="1"/>
    <col min="7941" max="7941" width="10.5546875" style="120" customWidth="1"/>
    <col min="7942" max="7942" width="12" style="120" customWidth="1"/>
    <col min="7943" max="7943" width="22.6640625" style="120" customWidth="1"/>
    <col min="7944" max="7944" width="8.88671875" style="120"/>
    <col min="7945" max="7945" width="10.44140625" style="120" customWidth="1"/>
    <col min="7946" max="7946" width="14.77734375" style="120" customWidth="1"/>
    <col min="7947" max="7947" width="23.6640625" style="120" customWidth="1"/>
    <col min="7948" max="7948" width="30.109375" style="120" customWidth="1"/>
    <col min="7949" max="8192" width="8.88671875" style="120"/>
    <col min="8193" max="8193" width="20.6640625" style="120" customWidth="1"/>
    <col min="8194" max="8194" width="3" style="120" customWidth="1"/>
    <col min="8195" max="8195" width="52.44140625" style="120" customWidth="1"/>
    <col min="8196" max="8196" width="46.5546875" style="120" customWidth="1"/>
    <col min="8197" max="8197" width="10.5546875" style="120" customWidth="1"/>
    <col min="8198" max="8198" width="12" style="120" customWidth="1"/>
    <col min="8199" max="8199" width="22.6640625" style="120" customWidth="1"/>
    <col min="8200" max="8200" width="8.88671875" style="120"/>
    <col min="8201" max="8201" width="10.44140625" style="120" customWidth="1"/>
    <col min="8202" max="8202" width="14.77734375" style="120" customWidth="1"/>
    <col min="8203" max="8203" width="23.6640625" style="120" customWidth="1"/>
    <col min="8204" max="8204" width="30.109375" style="120" customWidth="1"/>
    <col min="8205" max="8448" width="8.88671875" style="120"/>
    <col min="8449" max="8449" width="20.6640625" style="120" customWidth="1"/>
    <col min="8450" max="8450" width="3" style="120" customWidth="1"/>
    <col min="8451" max="8451" width="52.44140625" style="120" customWidth="1"/>
    <col min="8452" max="8452" width="46.5546875" style="120" customWidth="1"/>
    <col min="8453" max="8453" width="10.5546875" style="120" customWidth="1"/>
    <col min="8454" max="8454" width="12" style="120" customWidth="1"/>
    <col min="8455" max="8455" width="22.6640625" style="120" customWidth="1"/>
    <col min="8456" max="8456" width="8.88671875" style="120"/>
    <col min="8457" max="8457" width="10.44140625" style="120" customWidth="1"/>
    <col min="8458" max="8458" width="14.77734375" style="120" customWidth="1"/>
    <col min="8459" max="8459" width="23.6640625" style="120" customWidth="1"/>
    <col min="8460" max="8460" width="30.109375" style="120" customWidth="1"/>
    <col min="8461" max="8704" width="8.88671875" style="120"/>
    <col min="8705" max="8705" width="20.6640625" style="120" customWidth="1"/>
    <col min="8706" max="8706" width="3" style="120" customWidth="1"/>
    <col min="8707" max="8707" width="52.44140625" style="120" customWidth="1"/>
    <col min="8708" max="8708" width="46.5546875" style="120" customWidth="1"/>
    <col min="8709" max="8709" width="10.5546875" style="120" customWidth="1"/>
    <col min="8710" max="8710" width="12" style="120" customWidth="1"/>
    <col min="8711" max="8711" width="22.6640625" style="120" customWidth="1"/>
    <col min="8712" max="8712" width="8.88671875" style="120"/>
    <col min="8713" max="8713" width="10.44140625" style="120" customWidth="1"/>
    <col min="8714" max="8714" width="14.77734375" style="120" customWidth="1"/>
    <col min="8715" max="8715" width="23.6640625" style="120" customWidth="1"/>
    <col min="8716" max="8716" width="30.109375" style="120" customWidth="1"/>
    <col min="8717" max="8960" width="8.88671875" style="120"/>
    <col min="8961" max="8961" width="20.6640625" style="120" customWidth="1"/>
    <col min="8962" max="8962" width="3" style="120" customWidth="1"/>
    <col min="8963" max="8963" width="52.44140625" style="120" customWidth="1"/>
    <col min="8964" max="8964" width="46.5546875" style="120" customWidth="1"/>
    <col min="8965" max="8965" width="10.5546875" style="120" customWidth="1"/>
    <col min="8966" max="8966" width="12" style="120" customWidth="1"/>
    <col min="8967" max="8967" width="22.6640625" style="120" customWidth="1"/>
    <col min="8968" max="8968" width="8.88671875" style="120"/>
    <col min="8969" max="8969" width="10.44140625" style="120" customWidth="1"/>
    <col min="8970" max="8970" width="14.77734375" style="120" customWidth="1"/>
    <col min="8971" max="8971" width="23.6640625" style="120" customWidth="1"/>
    <col min="8972" max="8972" width="30.109375" style="120" customWidth="1"/>
    <col min="8973" max="9216" width="8.88671875" style="120"/>
    <col min="9217" max="9217" width="20.6640625" style="120" customWidth="1"/>
    <col min="9218" max="9218" width="3" style="120" customWidth="1"/>
    <col min="9219" max="9219" width="52.44140625" style="120" customWidth="1"/>
    <col min="9220" max="9220" width="46.5546875" style="120" customWidth="1"/>
    <col min="9221" max="9221" width="10.5546875" style="120" customWidth="1"/>
    <col min="9222" max="9222" width="12" style="120" customWidth="1"/>
    <col min="9223" max="9223" width="22.6640625" style="120" customWidth="1"/>
    <col min="9224" max="9224" width="8.88671875" style="120"/>
    <col min="9225" max="9225" width="10.44140625" style="120" customWidth="1"/>
    <col min="9226" max="9226" width="14.77734375" style="120" customWidth="1"/>
    <col min="9227" max="9227" width="23.6640625" style="120" customWidth="1"/>
    <col min="9228" max="9228" width="30.109375" style="120" customWidth="1"/>
    <col min="9229" max="9472" width="8.88671875" style="120"/>
    <col min="9473" max="9473" width="20.6640625" style="120" customWidth="1"/>
    <col min="9474" max="9474" width="3" style="120" customWidth="1"/>
    <col min="9475" max="9475" width="52.44140625" style="120" customWidth="1"/>
    <col min="9476" max="9476" width="46.5546875" style="120" customWidth="1"/>
    <col min="9477" max="9477" width="10.5546875" style="120" customWidth="1"/>
    <col min="9478" max="9478" width="12" style="120" customWidth="1"/>
    <col min="9479" max="9479" width="22.6640625" style="120" customWidth="1"/>
    <col min="9480" max="9480" width="8.88671875" style="120"/>
    <col min="9481" max="9481" width="10.44140625" style="120" customWidth="1"/>
    <col min="9482" max="9482" width="14.77734375" style="120" customWidth="1"/>
    <col min="9483" max="9483" width="23.6640625" style="120" customWidth="1"/>
    <col min="9484" max="9484" width="30.109375" style="120" customWidth="1"/>
    <col min="9485" max="9728" width="8.88671875" style="120"/>
    <col min="9729" max="9729" width="20.6640625" style="120" customWidth="1"/>
    <col min="9730" max="9730" width="3" style="120" customWidth="1"/>
    <col min="9731" max="9731" width="52.44140625" style="120" customWidth="1"/>
    <col min="9732" max="9732" width="46.5546875" style="120" customWidth="1"/>
    <col min="9733" max="9733" width="10.5546875" style="120" customWidth="1"/>
    <col min="9734" max="9734" width="12" style="120" customWidth="1"/>
    <col min="9735" max="9735" width="22.6640625" style="120" customWidth="1"/>
    <col min="9736" max="9736" width="8.88671875" style="120"/>
    <col min="9737" max="9737" width="10.44140625" style="120" customWidth="1"/>
    <col min="9738" max="9738" width="14.77734375" style="120" customWidth="1"/>
    <col min="9739" max="9739" width="23.6640625" style="120" customWidth="1"/>
    <col min="9740" max="9740" width="30.109375" style="120" customWidth="1"/>
    <col min="9741" max="9984" width="8.88671875" style="120"/>
    <col min="9985" max="9985" width="20.6640625" style="120" customWidth="1"/>
    <col min="9986" max="9986" width="3" style="120" customWidth="1"/>
    <col min="9987" max="9987" width="52.44140625" style="120" customWidth="1"/>
    <col min="9988" max="9988" width="46.5546875" style="120" customWidth="1"/>
    <col min="9989" max="9989" width="10.5546875" style="120" customWidth="1"/>
    <col min="9990" max="9990" width="12" style="120" customWidth="1"/>
    <col min="9991" max="9991" width="22.6640625" style="120" customWidth="1"/>
    <col min="9992" max="9992" width="8.88671875" style="120"/>
    <col min="9993" max="9993" width="10.44140625" style="120" customWidth="1"/>
    <col min="9994" max="9994" width="14.77734375" style="120" customWidth="1"/>
    <col min="9995" max="9995" width="23.6640625" style="120" customWidth="1"/>
    <col min="9996" max="9996" width="30.109375" style="120" customWidth="1"/>
    <col min="9997" max="10240" width="8.88671875" style="120"/>
    <col min="10241" max="10241" width="20.6640625" style="120" customWidth="1"/>
    <col min="10242" max="10242" width="3" style="120" customWidth="1"/>
    <col min="10243" max="10243" width="52.44140625" style="120" customWidth="1"/>
    <col min="10244" max="10244" width="46.5546875" style="120" customWidth="1"/>
    <col min="10245" max="10245" width="10.5546875" style="120" customWidth="1"/>
    <col min="10246" max="10246" width="12" style="120" customWidth="1"/>
    <col min="10247" max="10247" width="22.6640625" style="120" customWidth="1"/>
    <col min="10248" max="10248" width="8.88671875" style="120"/>
    <col min="10249" max="10249" width="10.44140625" style="120" customWidth="1"/>
    <col min="10250" max="10250" width="14.77734375" style="120" customWidth="1"/>
    <col min="10251" max="10251" width="23.6640625" style="120" customWidth="1"/>
    <col min="10252" max="10252" width="30.109375" style="120" customWidth="1"/>
    <col min="10253" max="10496" width="8.88671875" style="120"/>
    <col min="10497" max="10497" width="20.6640625" style="120" customWidth="1"/>
    <col min="10498" max="10498" width="3" style="120" customWidth="1"/>
    <col min="10499" max="10499" width="52.44140625" style="120" customWidth="1"/>
    <col min="10500" max="10500" width="46.5546875" style="120" customWidth="1"/>
    <col min="10501" max="10501" width="10.5546875" style="120" customWidth="1"/>
    <col min="10502" max="10502" width="12" style="120" customWidth="1"/>
    <col min="10503" max="10503" width="22.6640625" style="120" customWidth="1"/>
    <col min="10504" max="10504" width="8.88671875" style="120"/>
    <col min="10505" max="10505" width="10.44140625" style="120" customWidth="1"/>
    <col min="10506" max="10506" width="14.77734375" style="120" customWidth="1"/>
    <col min="10507" max="10507" width="23.6640625" style="120" customWidth="1"/>
    <col min="10508" max="10508" width="30.109375" style="120" customWidth="1"/>
    <col min="10509" max="10752" width="8.88671875" style="120"/>
    <col min="10753" max="10753" width="20.6640625" style="120" customWidth="1"/>
    <col min="10754" max="10754" width="3" style="120" customWidth="1"/>
    <col min="10755" max="10755" width="52.44140625" style="120" customWidth="1"/>
    <col min="10756" max="10756" width="46.5546875" style="120" customWidth="1"/>
    <col min="10757" max="10757" width="10.5546875" style="120" customWidth="1"/>
    <col min="10758" max="10758" width="12" style="120" customWidth="1"/>
    <col min="10759" max="10759" width="22.6640625" style="120" customWidth="1"/>
    <col min="10760" max="10760" width="8.88671875" style="120"/>
    <col min="10761" max="10761" width="10.44140625" style="120" customWidth="1"/>
    <col min="10762" max="10762" width="14.77734375" style="120" customWidth="1"/>
    <col min="10763" max="10763" width="23.6640625" style="120" customWidth="1"/>
    <col min="10764" max="10764" width="30.109375" style="120" customWidth="1"/>
    <col min="10765" max="11008" width="8.88671875" style="120"/>
    <col min="11009" max="11009" width="20.6640625" style="120" customWidth="1"/>
    <col min="11010" max="11010" width="3" style="120" customWidth="1"/>
    <col min="11011" max="11011" width="52.44140625" style="120" customWidth="1"/>
    <col min="11012" max="11012" width="46.5546875" style="120" customWidth="1"/>
    <col min="11013" max="11013" width="10.5546875" style="120" customWidth="1"/>
    <col min="11014" max="11014" width="12" style="120" customWidth="1"/>
    <col min="11015" max="11015" width="22.6640625" style="120" customWidth="1"/>
    <col min="11016" max="11016" width="8.88671875" style="120"/>
    <col min="11017" max="11017" width="10.44140625" style="120" customWidth="1"/>
    <col min="11018" max="11018" width="14.77734375" style="120" customWidth="1"/>
    <col min="11019" max="11019" width="23.6640625" style="120" customWidth="1"/>
    <col min="11020" max="11020" width="30.109375" style="120" customWidth="1"/>
    <col min="11021" max="11264" width="8.88671875" style="120"/>
    <col min="11265" max="11265" width="20.6640625" style="120" customWidth="1"/>
    <col min="11266" max="11266" width="3" style="120" customWidth="1"/>
    <col min="11267" max="11267" width="52.44140625" style="120" customWidth="1"/>
    <col min="11268" max="11268" width="46.5546875" style="120" customWidth="1"/>
    <col min="11269" max="11269" width="10.5546875" style="120" customWidth="1"/>
    <col min="11270" max="11270" width="12" style="120" customWidth="1"/>
    <col min="11271" max="11271" width="22.6640625" style="120" customWidth="1"/>
    <col min="11272" max="11272" width="8.88671875" style="120"/>
    <col min="11273" max="11273" width="10.44140625" style="120" customWidth="1"/>
    <col min="11274" max="11274" width="14.77734375" style="120" customWidth="1"/>
    <col min="11275" max="11275" width="23.6640625" style="120" customWidth="1"/>
    <col min="11276" max="11276" width="30.109375" style="120" customWidth="1"/>
    <col min="11277" max="11520" width="8.88671875" style="120"/>
    <col min="11521" max="11521" width="20.6640625" style="120" customWidth="1"/>
    <col min="11522" max="11522" width="3" style="120" customWidth="1"/>
    <col min="11523" max="11523" width="52.44140625" style="120" customWidth="1"/>
    <col min="11524" max="11524" width="46.5546875" style="120" customWidth="1"/>
    <col min="11525" max="11525" width="10.5546875" style="120" customWidth="1"/>
    <col min="11526" max="11526" width="12" style="120" customWidth="1"/>
    <col min="11527" max="11527" width="22.6640625" style="120" customWidth="1"/>
    <col min="11528" max="11528" width="8.88671875" style="120"/>
    <col min="11529" max="11529" width="10.44140625" style="120" customWidth="1"/>
    <col min="11530" max="11530" width="14.77734375" style="120" customWidth="1"/>
    <col min="11531" max="11531" width="23.6640625" style="120" customWidth="1"/>
    <col min="11532" max="11532" width="30.109375" style="120" customWidth="1"/>
    <col min="11533" max="11776" width="8.88671875" style="120"/>
    <col min="11777" max="11777" width="20.6640625" style="120" customWidth="1"/>
    <col min="11778" max="11778" width="3" style="120" customWidth="1"/>
    <col min="11779" max="11779" width="52.44140625" style="120" customWidth="1"/>
    <col min="11780" max="11780" width="46.5546875" style="120" customWidth="1"/>
    <col min="11781" max="11781" width="10.5546875" style="120" customWidth="1"/>
    <col min="11782" max="11782" width="12" style="120" customWidth="1"/>
    <col min="11783" max="11783" width="22.6640625" style="120" customWidth="1"/>
    <col min="11784" max="11784" width="8.88671875" style="120"/>
    <col min="11785" max="11785" width="10.44140625" style="120" customWidth="1"/>
    <col min="11786" max="11786" width="14.77734375" style="120" customWidth="1"/>
    <col min="11787" max="11787" width="23.6640625" style="120" customWidth="1"/>
    <col min="11788" max="11788" width="30.109375" style="120" customWidth="1"/>
    <col min="11789" max="12032" width="8.88671875" style="120"/>
    <col min="12033" max="12033" width="20.6640625" style="120" customWidth="1"/>
    <col min="12034" max="12034" width="3" style="120" customWidth="1"/>
    <col min="12035" max="12035" width="52.44140625" style="120" customWidth="1"/>
    <col min="12036" max="12036" width="46.5546875" style="120" customWidth="1"/>
    <col min="12037" max="12037" width="10.5546875" style="120" customWidth="1"/>
    <col min="12038" max="12038" width="12" style="120" customWidth="1"/>
    <col min="12039" max="12039" width="22.6640625" style="120" customWidth="1"/>
    <col min="12040" max="12040" width="8.88671875" style="120"/>
    <col min="12041" max="12041" width="10.44140625" style="120" customWidth="1"/>
    <col min="12042" max="12042" width="14.77734375" style="120" customWidth="1"/>
    <col min="12043" max="12043" width="23.6640625" style="120" customWidth="1"/>
    <col min="12044" max="12044" width="30.109375" style="120" customWidth="1"/>
    <col min="12045" max="12288" width="8.88671875" style="120"/>
    <col min="12289" max="12289" width="20.6640625" style="120" customWidth="1"/>
    <col min="12290" max="12290" width="3" style="120" customWidth="1"/>
    <col min="12291" max="12291" width="52.44140625" style="120" customWidth="1"/>
    <col min="12292" max="12292" width="46.5546875" style="120" customWidth="1"/>
    <col min="12293" max="12293" width="10.5546875" style="120" customWidth="1"/>
    <col min="12294" max="12294" width="12" style="120" customWidth="1"/>
    <col min="12295" max="12295" width="22.6640625" style="120" customWidth="1"/>
    <col min="12296" max="12296" width="8.88671875" style="120"/>
    <col min="12297" max="12297" width="10.44140625" style="120" customWidth="1"/>
    <col min="12298" max="12298" width="14.77734375" style="120" customWidth="1"/>
    <col min="12299" max="12299" width="23.6640625" style="120" customWidth="1"/>
    <col min="12300" max="12300" width="30.109375" style="120" customWidth="1"/>
    <col min="12301" max="12544" width="8.88671875" style="120"/>
    <col min="12545" max="12545" width="20.6640625" style="120" customWidth="1"/>
    <col min="12546" max="12546" width="3" style="120" customWidth="1"/>
    <col min="12547" max="12547" width="52.44140625" style="120" customWidth="1"/>
    <col min="12548" max="12548" width="46.5546875" style="120" customWidth="1"/>
    <col min="12549" max="12549" width="10.5546875" style="120" customWidth="1"/>
    <col min="12550" max="12550" width="12" style="120" customWidth="1"/>
    <col min="12551" max="12551" width="22.6640625" style="120" customWidth="1"/>
    <col min="12552" max="12552" width="8.88671875" style="120"/>
    <col min="12553" max="12553" width="10.44140625" style="120" customWidth="1"/>
    <col min="12554" max="12554" width="14.77734375" style="120" customWidth="1"/>
    <col min="12555" max="12555" width="23.6640625" style="120" customWidth="1"/>
    <col min="12556" max="12556" width="30.109375" style="120" customWidth="1"/>
    <col min="12557" max="12800" width="8.88671875" style="120"/>
    <col min="12801" max="12801" width="20.6640625" style="120" customWidth="1"/>
    <col min="12802" max="12802" width="3" style="120" customWidth="1"/>
    <col min="12803" max="12803" width="52.44140625" style="120" customWidth="1"/>
    <col min="12804" max="12804" width="46.5546875" style="120" customWidth="1"/>
    <col min="12805" max="12805" width="10.5546875" style="120" customWidth="1"/>
    <col min="12806" max="12806" width="12" style="120" customWidth="1"/>
    <col min="12807" max="12807" width="22.6640625" style="120" customWidth="1"/>
    <col min="12808" max="12808" width="8.88671875" style="120"/>
    <col min="12809" max="12809" width="10.44140625" style="120" customWidth="1"/>
    <col min="12810" max="12810" width="14.77734375" style="120" customWidth="1"/>
    <col min="12811" max="12811" width="23.6640625" style="120" customWidth="1"/>
    <col min="12812" max="12812" width="30.109375" style="120" customWidth="1"/>
    <col min="12813" max="13056" width="8.88671875" style="120"/>
    <col min="13057" max="13057" width="20.6640625" style="120" customWidth="1"/>
    <col min="13058" max="13058" width="3" style="120" customWidth="1"/>
    <col min="13059" max="13059" width="52.44140625" style="120" customWidth="1"/>
    <col min="13060" max="13060" width="46.5546875" style="120" customWidth="1"/>
    <col min="13061" max="13061" width="10.5546875" style="120" customWidth="1"/>
    <col min="13062" max="13062" width="12" style="120" customWidth="1"/>
    <col min="13063" max="13063" width="22.6640625" style="120" customWidth="1"/>
    <col min="13064" max="13064" width="8.88671875" style="120"/>
    <col min="13065" max="13065" width="10.44140625" style="120" customWidth="1"/>
    <col min="13066" max="13066" width="14.77734375" style="120" customWidth="1"/>
    <col min="13067" max="13067" width="23.6640625" style="120" customWidth="1"/>
    <col min="13068" max="13068" width="30.109375" style="120" customWidth="1"/>
    <col min="13069" max="13312" width="8.88671875" style="120"/>
    <col min="13313" max="13313" width="20.6640625" style="120" customWidth="1"/>
    <col min="13314" max="13314" width="3" style="120" customWidth="1"/>
    <col min="13315" max="13315" width="52.44140625" style="120" customWidth="1"/>
    <col min="13316" max="13316" width="46.5546875" style="120" customWidth="1"/>
    <col min="13317" max="13317" width="10.5546875" style="120" customWidth="1"/>
    <col min="13318" max="13318" width="12" style="120" customWidth="1"/>
    <col min="13319" max="13319" width="22.6640625" style="120" customWidth="1"/>
    <col min="13320" max="13320" width="8.88671875" style="120"/>
    <col min="13321" max="13321" width="10.44140625" style="120" customWidth="1"/>
    <col min="13322" max="13322" width="14.77734375" style="120" customWidth="1"/>
    <col min="13323" max="13323" width="23.6640625" style="120" customWidth="1"/>
    <col min="13324" max="13324" width="30.109375" style="120" customWidth="1"/>
    <col min="13325" max="13568" width="8.88671875" style="120"/>
    <col min="13569" max="13569" width="20.6640625" style="120" customWidth="1"/>
    <col min="13570" max="13570" width="3" style="120" customWidth="1"/>
    <col min="13571" max="13571" width="52.44140625" style="120" customWidth="1"/>
    <col min="13572" max="13572" width="46.5546875" style="120" customWidth="1"/>
    <col min="13573" max="13573" width="10.5546875" style="120" customWidth="1"/>
    <col min="13574" max="13574" width="12" style="120" customWidth="1"/>
    <col min="13575" max="13575" width="22.6640625" style="120" customWidth="1"/>
    <col min="13576" max="13576" width="8.88671875" style="120"/>
    <col min="13577" max="13577" width="10.44140625" style="120" customWidth="1"/>
    <col min="13578" max="13578" width="14.77734375" style="120" customWidth="1"/>
    <col min="13579" max="13579" width="23.6640625" style="120" customWidth="1"/>
    <col min="13580" max="13580" width="30.109375" style="120" customWidth="1"/>
    <col min="13581" max="13824" width="8.88671875" style="120"/>
    <col min="13825" max="13825" width="20.6640625" style="120" customWidth="1"/>
    <col min="13826" max="13826" width="3" style="120" customWidth="1"/>
    <col min="13827" max="13827" width="52.44140625" style="120" customWidth="1"/>
    <col min="13828" max="13828" width="46.5546875" style="120" customWidth="1"/>
    <col min="13829" max="13829" width="10.5546875" style="120" customWidth="1"/>
    <col min="13830" max="13830" width="12" style="120" customWidth="1"/>
    <col min="13831" max="13831" width="22.6640625" style="120" customWidth="1"/>
    <col min="13832" max="13832" width="8.88671875" style="120"/>
    <col min="13833" max="13833" width="10.44140625" style="120" customWidth="1"/>
    <col min="13834" max="13834" width="14.77734375" style="120" customWidth="1"/>
    <col min="13835" max="13835" width="23.6640625" style="120" customWidth="1"/>
    <col min="13836" max="13836" width="30.109375" style="120" customWidth="1"/>
    <col min="13837" max="14080" width="8.88671875" style="120"/>
    <col min="14081" max="14081" width="20.6640625" style="120" customWidth="1"/>
    <col min="14082" max="14082" width="3" style="120" customWidth="1"/>
    <col min="14083" max="14083" width="52.44140625" style="120" customWidth="1"/>
    <col min="14084" max="14084" width="46.5546875" style="120" customWidth="1"/>
    <col min="14085" max="14085" width="10.5546875" style="120" customWidth="1"/>
    <col min="14086" max="14086" width="12" style="120" customWidth="1"/>
    <col min="14087" max="14087" width="22.6640625" style="120" customWidth="1"/>
    <col min="14088" max="14088" width="8.88671875" style="120"/>
    <col min="14089" max="14089" width="10.44140625" style="120" customWidth="1"/>
    <col min="14090" max="14090" width="14.77734375" style="120" customWidth="1"/>
    <col min="14091" max="14091" width="23.6640625" style="120" customWidth="1"/>
    <col min="14092" max="14092" width="30.109375" style="120" customWidth="1"/>
    <col min="14093" max="14336" width="8.88671875" style="120"/>
    <col min="14337" max="14337" width="20.6640625" style="120" customWidth="1"/>
    <col min="14338" max="14338" width="3" style="120" customWidth="1"/>
    <col min="14339" max="14339" width="52.44140625" style="120" customWidth="1"/>
    <col min="14340" max="14340" width="46.5546875" style="120" customWidth="1"/>
    <col min="14341" max="14341" width="10.5546875" style="120" customWidth="1"/>
    <col min="14342" max="14342" width="12" style="120" customWidth="1"/>
    <col min="14343" max="14343" width="22.6640625" style="120" customWidth="1"/>
    <col min="14344" max="14344" width="8.88671875" style="120"/>
    <col min="14345" max="14345" width="10.44140625" style="120" customWidth="1"/>
    <col min="14346" max="14346" width="14.77734375" style="120" customWidth="1"/>
    <col min="14347" max="14347" width="23.6640625" style="120" customWidth="1"/>
    <col min="14348" max="14348" width="30.109375" style="120" customWidth="1"/>
    <col min="14349" max="14592" width="8.88671875" style="120"/>
    <col min="14593" max="14593" width="20.6640625" style="120" customWidth="1"/>
    <col min="14594" max="14594" width="3" style="120" customWidth="1"/>
    <col min="14595" max="14595" width="52.44140625" style="120" customWidth="1"/>
    <col min="14596" max="14596" width="46.5546875" style="120" customWidth="1"/>
    <col min="14597" max="14597" width="10.5546875" style="120" customWidth="1"/>
    <col min="14598" max="14598" width="12" style="120" customWidth="1"/>
    <col min="14599" max="14599" width="22.6640625" style="120" customWidth="1"/>
    <col min="14600" max="14600" width="8.88671875" style="120"/>
    <col min="14601" max="14601" width="10.44140625" style="120" customWidth="1"/>
    <col min="14602" max="14602" width="14.77734375" style="120" customWidth="1"/>
    <col min="14603" max="14603" width="23.6640625" style="120" customWidth="1"/>
    <col min="14604" max="14604" width="30.109375" style="120" customWidth="1"/>
    <col min="14605" max="14848" width="8.88671875" style="120"/>
    <col min="14849" max="14849" width="20.6640625" style="120" customWidth="1"/>
    <col min="14850" max="14850" width="3" style="120" customWidth="1"/>
    <col min="14851" max="14851" width="52.44140625" style="120" customWidth="1"/>
    <col min="14852" max="14852" width="46.5546875" style="120" customWidth="1"/>
    <col min="14853" max="14853" width="10.5546875" style="120" customWidth="1"/>
    <col min="14854" max="14854" width="12" style="120" customWidth="1"/>
    <col min="14855" max="14855" width="22.6640625" style="120" customWidth="1"/>
    <col min="14856" max="14856" width="8.88671875" style="120"/>
    <col min="14857" max="14857" width="10.44140625" style="120" customWidth="1"/>
    <col min="14858" max="14858" width="14.77734375" style="120" customWidth="1"/>
    <col min="14859" max="14859" width="23.6640625" style="120" customWidth="1"/>
    <col min="14860" max="14860" width="30.109375" style="120" customWidth="1"/>
    <col min="14861" max="15104" width="8.88671875" style="120"/>
    <col min="15105" max="15105" width="20.6640625" style="120" customWidth="1"/>
    <col min="15106" max="15106" width="3" style="120" customWidth="1"/>
    <col min="15107" max="15107" width="52.44140625" style="120" customWidth="1"/>
    <col min="15108" max="15108" width="46.5546875" style="120" customWidth="1"/>
    <col min="15109" max="15109" width="10.5546875" style="120" customWidth="1"/>
    <col min="15110" max="15110" width="12" style="120" customWidth="1"/>
    <col min="15111" max="15111" width="22.6640625" style="120" customWidth="1"/>
    <col min="15112" max="15112" width="8.88671875" style="120"/>
    <col min="15113" max="15113" width="10.44140625" style="120" customWidth="1"/>
    <col min="15114" max="15114" width="14.77734375" style="120" customWidth="1"/>
    <col min="15115" max="15115" width="23.6640625" style="120" customWidth="1"/>
    <col min="15116" max="15116" width="30.109375" style="120" customWidth="1"/>
    <col min="15117" max="15360" width="8.88671875" style="120"/>
    <col min="15361" max="15361" width="20.6640625" style="120" customWidth="1"/>
    <col min="15362" max="15362" width="3" style="120" customWidth="1"/>
    <col min="15363" max="15363" width="52.44140625" style="120" customWidth="1"/>
    <col min="15364" max="15364" width="46.5546875" style="120" customWidth="1"/>
    <col min="15365" max="15365" width="10.5546875" style="120" customWidth="1"/>
    <col min="15366" max="15366" width="12" style="120" customWidth="1"/>
    <col min="15367" max="15367" width="22.6640625" style="120" customWidth="1"/>
    <col min="15368" max="15368" width="8.88671875" style="120"/>
    <col min="15369" max="15369" width="10.44140625" style="120" customWidth="1"/>
    <col min="15370" max="15370" width="14.77734375" style="120" customWidth="1"/>
    <col min="15371" max="15371" width="23.6640625" style="120" customWidth="1"/>
    <col min="15372" max="15372" width="30.109375" style="120" customWidth="1"/>
    <col min="15373" max="15616" width="8.88671875" style="120"/>
    <col min="15617" max="15617" width="20.6640625" style="120" customWidth="1"/>
    <col min="15618" max="15618" width="3" style="120" customWidth="1"/>
    <col min="15619" max="15619" width="52.44140625" style="120" customWidth="1"/>
    <col min="15620" max="15620" width="46.5546875" style="120" customWidth="1"/>
    <col min="15621" max="15621" width="10.5546875" style="120" customWidth="1"/>
    <col min="15622" max="15622" width="12" style="120" customWidth="1"/>
    <col min="15623" max="15623" width="22.6640625" style="120" customWidth="1"/>
    <col min="15624" max="15624" width="8.88671875" style="120"/>
    <col min="15625" max="15625" width="10.44140625" style="120" customWidth="1"/>
    <col min="15626" max="15626" width="14.77734375" style="120" customWidth="1"/>
    <col min="15627" max="15627" width="23.6640625" style="120" customWidth="1"/>
    <col min="15628" max="15628" width="30.109375" style="120" customWidth="1"/>
    <col min="15629" max="15872" width="8.88671875" style="120"/>
    <col min="15873" max="15873" width="20.6640625" style="120" customWidth="1"/>
    <col min="15874" max="15874" width="3" style="120" customWidth="1"/>
    <col min="15875" max="15875" width="52.44140625" style="120" customWidth="1"/>
    <col min="15876" max="15876" width="46.5546875" style="120" customWidth="1"/>
    <col min="15877" max="15877" width="10.5546875" style="120" customWidth="1"/>
    <col min="15878" max="15878" width="12" style="120" customWidth="1"/>
    <col min="15879" max="15879" width="22.6640625" style="120" customWidth="1"/>
    <col min="15880" max="15880" width="8.88671875" style="120"/>
    <col min="15881" max="15881" width="10.44140625" style="120" customWidth="1"/>
    <col min="15882" max="15882" width="14.77734375" style="120" customWidth="1"/>
    <col min="15883" max="15883" width="23.6640625" style="120" customWidth="1"/>
    <col min="15884" max="15884" width="30.109375" style="120" customWidth="1"/>
    <col min="15885" max="16128" width="8.88671875" style="120"/>
    <col min="16129" max="16129" width="20.6640625" style="120" customWidth="1"/>
    <col min="16130" max="16130" width="3" style="120" customWidth="1"/>
    <col min="16131" max="16131" width="52.44140625" style="120" customWidth="1"/>
    <col min="16132" max="16132" width="46.5546875" style="120" customWidth="1"/>
    <col min="16133" max="16133" width="10.5546875" style="120" customWidth="1"/>
    <col min="16134" max="16134" width="12" style="120" customWidth="1"/>
    <col min="16135" max="16135" width="22.6640625" style="120" customWidth="1"/>
    <col min="16136" max="16136" width="8.88671875" style="120"/>
    <col min="16137" max="16137" width="10.44140625" style="120" customWidth="1"/>
    <col min="16138" max="16138" width="14.77734375" style="120" customWidth="1"/>
    <col min="16139" max="16139" width="23.6640625" style="120" customWidth="1"/>
    <col min="16140" max="16140" width="30.109375" style="120" customWidth="1"/>
    <col min="16141" max="16384" width="8.88671875" style="120"/>
  </cols>
  <sheetData>
    <row r="1" spans="1:12" s="6" customFormat="1" ht="15.6">
      <c r="A1" s="152" t="s">
        <v>162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5"/>
    </row>
    <row r="2" spans="1:12" s="6" customFormat="1" ht="15.6">
      <c r="A2" s="152" t="s">
        <v>163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5"/>
    </row>
    <row r="3" spans="1:12" s="7" customFormat="1" ht="15">
      <c r="B3" s="8"/>
      <c r="D3" s="9"/>
      <c r="F3" s="10"/>
      <c r="G3" s="11"/>
      <c r="H3" s="11"/>
      <c r="I3" s="11"/>
      <c r="J3" s="11"/>
      <c r="K3" s="11"/>
      <c r="L3" s="12"/>
    </row>
    <row r="4" spans="1:12" s="13" customFormat="1" ht="15.6">
      <c r="A4" s="13" t="s">
        <v>273</v>
      </c>
      <c r="B4" s="13" t="s">
        <v>8</v>
      </c>
      <c r="D4" s="14"/>
      <c r="F4" s="15"/>
      <c r="G4" s="16"/>
      <c r="H4" s="16"/>
      <c r="I4" s="16"/>
      <c r="J4" s="16"/>
      <c r="K4" s="16"/>
      <c r="L4" s="17"/>
    </row>
    <row r="5" spans="1:12" s="7" customFormat="1" ht="15">
      <c r="B5" s="8"/>
      <c r="D5" s="9"/>
      <c r="F5" s="10"/>
      <c r="G5" s="11"/>
      <c r="H5" s="11"/>
      <c r="I5" s="11"/>
      <c r="J5" s="11"/>
      <c r="K5" s="11"/>
      <c r="L5" s="12"/>
    </row>
    <row r="6" spans="1:12" s="19" customFormat="1" ht="13.8">
      <c r="A6" s="137" t="s">
        <v>9</v>
      </c>
      <c r="B6" s="139" t="s">
        <v>10</v>
      </c>
      <c r="C6" s="140"/>
      <c r="D6" s="143" t="s">
        <v>164</v>
      </c>
      <c r="E6" s="145" t="s">
        <v>165</v>
      </c>
      <c r="F6" s="146"/>
      <c r="G6" s="147"/>
      <c r="H6" s="127" t="s">
        <v>166</v>
      </c>
      <c r="I6" s="127" t="s">
        <v>167</v>
      </c>
      <c r="J6" s="129" t="s">
        <v>168</v>
      </c>
      <c r="K6" s="130"/>
      <c r="L6" s="18"/>
    </row>
    <row r="7" spans="1:12" s="23" customFormat="1" ht="57" customHeight="1">
      <c r="A7" s="138"/>
      <c r="B7" s="141"/>
      <c r="C7" s="142"/>
      <c r="D7" s="144"/>
      <c r="E7" s="20" t="s">
        <v>169</v>
      </c>
      <c r="F7" s="21" t="s">
        <v>170</v>
      </c>
      <c r="G7" s="21" t="s">
        <v>171</v>
      </c>
      <c r="H7" s="148"/>
      <c r="I7" s="128"/>
      <c r="J7" s="21" t="s">
        <v>170</v>
      </c>
      <c r="K7" s="21" t="s">
        <v>171</v>
      </c>
      <c r="L7" s="22"/>
    </row>
    <row r="8" spans="1:12" s="29" customFormat="1" ht="13.8">
      <c r="A8" s="24" t="s">
        <v>172</v>
      </c>
      <c r="B8" s="131" t="s">
        <v>4</v>
      </c>
      <c r="C8" s="132"/>
      <c r="D8" s="25" t="s">
        <v>173</v>
      </c>
      <c r="E8" s="25" t="s">
        <v>174</v>
      </c>
      <c r="F8" s="26" t="s">
        <v>3</v>
      </c>
      <c r="G8" s="27" t="s">
        <v>175</v>
      </c>
      <c r="H8" s="27" t="s">
        <v>176</v>
      </c>
      <c r="I8" s="27" t="s">
        <v>177</v>
      </c>
      <c r="J8" s="27" t="s">
        <v>178</v>
      </c>
      <c r="K8" s="27" t="s">
        <v>179</v>
      </c>
      <c r="L8" s="28"/>
    </row>
    <row r="9" spans="1:12" s="38" customFormat="1" ht="13.8">
      <c r="A9" s="30" t="s">
        <v>11</v>
      </c>
      <c r="B9" s="31" t="s">
        <v>0</v>
      </c>
      <c r="C9" s="32"/>
      <c r="D9" s="33"/>
      <c r="E9" s="32"/>
      <c r="F9" s="34"/>
      <c r="G9" s="35">
        <f>G11</f>
        <v>5315045861</v>
      </c>
      <c r="H9" s="35"/>
      <c r="I9" s="35"/>
      <c r="J9" s="35"/>
      <c r="K9" s="36">
        <f>K11</f>
        <v>5500000000</v>
      </c>
      <c r="L9" s="37"/>
    </row>
    <row r="10" spans="1:12" s="45" customFormat="1" thickBot="1">
      <c r="A10" s="39" t="s">
        <v>12</v>
      </c>
      <c r="B10" s="40" t="s">
        <v>13</v>
      </c>
      <c r="C10" s="33"/>
      <c r="D10" s="33"/>
      <c r="E10" s="33"/>
      <c r="F10" s="41" t="s">
        <v>180</v>
      </c>
      <c r="G10" s="42">
        <v>5315045861</v>
      </c>
      <c r="H10" s="42"/>
      <c r="I10" s="42"/>
      <c r="J10" s="42" t="s">
        <v>180</v>
      </c>
      <c r="K10" s="43">
        <v>5500000000</v>
      </c>
      <c r="L10" s="44"/>
    </row>
    <row r="11" spans="1:12" s="53" customFormat="1" thickBot="1">
      <c r="A11" s="46"/>
      <c r="B11" s="149" t="s">
        <v>14</v>
      </c>
      <c r="C11" s="150"/>
      <c r="D11" s="151"/>
      <c r="E11" s="47"/>
      <c r="F11" s="48"/>
      <c r="G11" s="49">
        <f>SUM(G10)</f>
        <v>5315045861</v>
      </c>
      <c r="H11" s="49"/>
      <c r="I11" s="50"/>
      <c r="J11" s="50"/>
      <c r="K11" s="51">
        <f>SUM(K10)</f>
        <v>5500000000</v>
      </c>
      <c r="L11" s="52"/>
    </row>
    <row r="12" spans="1:12" s="38" customFormat="1" ht="13.8">
      <c r="A12" s="54" t="s">
        <v>15</v>
      </c>
      <c r="B12" s="31" t="s">
        <v>1</v>
      </c>
      <c r="C12" s="55"/>
      <c r="D12" s="56"/>
      <c r="E12" s="55"/>
      <c r="F12" s="57"/>
      <c r="G12" s="58">
        <f>SUM(G14+G76+G117+G155)</f>
        <v>16112361774</v>
      </c>
      <c r="H12" s="58"/>
      <c r="I12" s="58"/>
      <c r="J12" s="58"/>
      <c r="K12" s="58">
        <f>SUM(K14+K76+K117+K155)</f>
        <v>19232227098.18</v>
      </c>
      <c r="L12" s="37"/>
    </row>
    <row r="13" spans="1:12" s="38" customFormat="1" ht="13.8">
      <c r="A13" s="30"/>
      <c r="B13" s="59"/>
      <c r="C13" s="55"/>
      <c r="D13" s="56"/>
      <c r="E13" s="55"/>
      <c r="F13" s="57"/>
      <c r="G13" s="58"/>
      <c r="H13" s="58"/>
      <c r="I13" s="58"/>
      <c r="J13" s="58"/>
      <c r="K13" s="58"/>
      <c r="L13" s="37"/>
    </row>
    <row r="14" spans="1:12" s="38" customFormat="1" ht="13.8">
      <c r="A14" s="30"/>
      <c r="B14" s="31" t="s">
        <v>16</v>
      </c>
      <c r="C14" s="55"/>
      <c r="D14" s="56"/>
      <c r="E14" s="55"/>
      <c r="F14" s="57"/>
      <c r="G14" s="58">
        <f>G15+G43+G54+G59</f>
        <v>7044279000</v>
      </c>
      <c r="H14" s="58"/>
      <c r="I14" s="58"/>
      <c r="J14" s="58"/>
      <c r="K14" s="58">
        <f>K15+K43+K54+K59</f>
        <v>9529378530</v>
      </c>
      <c r="L14" s="37"/>
    </row>
    <row r="15" spans="1:12" s="38" customFormat="1" ht="27.6">
      <c r="A15" s="30" t="s">
        <v>17</v>
      </c>
      <c r="B15" s="31" t="s">
        <v>18</v>
      </c>
      <c r="C15" s="55"/>
      <c r="D15" s="56" t="s">
        <v>181</v>
      </c>
      <c r="E15" s="55"/>
      <c r="F15" s="57"/>
      <c r="G15" s="58">
        <f>SUM(G17:G29)</f>
        <v>4043146400</v>
      </c>
      <c r="H15" s="58" t="s">
        <v>182</v>
      </c>
      <c r="I15" s="58"/>
      <c r="J15" s="58"/>
      <c r="K15" s="58">
        <f>SUM(K17:K29)</f>
        <v>6318166648</v>
      </c>
      <c r="L15" s="37"/>
    </row>
    <row r="16" spans="1:12" s="67" customFormat="1" ht="13.8">
      <c r="A16" s="60"/>
      <c r="B16" s="61"/>
      <c r="C16" s="62"/>
      <c r="D16" s="63"/>
      <c r="E16" s="62"/>
      <c r="F16" s="64"/>
      <c r="G16" s="65"/>
      <c r="H16" s="65"/>
      <c r="I16" s="65"/>
      <c r="J16" s="65"/>
      <c r="K16" s="65"/>
      <c r="L16" s="66"/>
    </row>
    <row r="17" spans="1:15" s="67" customFormat="1" ht="27.6">
      <c r="A17" s="60" t="s">
        <v>19</v>
      </c>
      <c r="B17" s="61" t="s">
        <v>6</v>
      </c>
      <c r="C17" s="62" t="s">
        <v>20</v>
      </c>
      <c r="D17" s="63" t="s">
        <v>183</v>
      </c>
      <c r="E17" s="62" t="s">
        <v>184</v>
      </c>
      <c r="F17" s="64" t="s">
        <v>185</v>
      </c>
      <c r="G17" s="65">
        <f>[1]srt!P23</f>
        <v>140350000</v>
      </c>
      <c r="H17" s="65" t="s">
        <v>182</v>
      </c>
      <c r="I17" s="65" t="s">
        <v>21</v>
      </c>
      <c r="J17" s="65" t="s">
        <v>185</v>
      </c>
      <c r="K17" s="65">
        <f t="shared" ref="K17:K28" si="0">G17+G17*7%</f>
        <v>150174500</v>
      </c>
      <c r="L17" s="66"/>
      <c r="O17" s="67" t="s">
        <v>22</v>
      </c>
    </row>
    <row r="18" spans="1:15" s="67" customFormat="1" ht="27.6">
      <c r="A18" s="60" t="s">
        <v>23</v>
      </c>
      <c r="B18" s="61" t="s">
        <v>7</v>
      </c>
      <c r="C18" s="62" t="s">
        <v>24</v>
      </c>
      <c r="D18" s="63" t="s">
        <v>186</v>
      </c>
      <c r="E18" s="62" t="s">
        <v>184</v>
      </c>
      <c r="F18" s="64" t="s">
        <v>187</v>
      </c>
      <c r="G18" s="65">
        <v>200000000</v>
      </c>
      <c r="H18" s="65" t="s">
        <v>182</v>
      </c>
      <c r="I18" s="65" t="s">
        <v>21</v>
      </c>
      <c r="J18" s="65" t="s">
        <v>187</v>
      </c>
      <c r="K18" s="65">
        <f t="shared" si="0"/>
        <v>214000000</v>
      </c>
      <c r="L18" s="66"/>
      <c r="O18" s="67" t="s">
        <v>22</v>
      </c>
    </row>
    <row r="19" spans="1:15" s="67" customFormat="1" ht="27.6">
      <c r="A19" s="60" t="s">
        <v>25</v>
      </c>
      <c r="B19" s="61" t="s">
        <v>26</v>
      </c>
      <c r="C19" s="62" t="s">
        <v>27</v>
      </c>
      <c r="D19" s="63" t="s">
        <v>188</v>
      </c>
      <c r="E19" s="62" t="s">
        <v>184</v>
      </c>
      <c r="F19" s="64" t="s">
        <v>189</v>
      </c>
      <c r="G19" s="65">
        <v>16000000</v>
      </c>
      <c r="H19" s="65" t="s">
        <v>182</v>
      </c>
      <c r="I19" s="65" t="s">
        <v>21</v>
      </c>
      <c r="J19" s="65" t="s">
        <v>189</v>
      </c>
      <c r="K19" s="65">
        <f t="shared" si="0"/>
        <v>17120000</v>
      </c>
      <c r="L19" s="66"/>
      <c r="O19" s="67" t="s">
        <v>22</v>
      </c>
    </row>
    <row r="20" spans="1:15" s="67" customFormat="1" ht="27.6">
      <c r="A20" s="60" t="s">
        <v>28</v>
      </c>
      <c r="B20" s="61" t="s">
        <v>29</v>
      </c>
      <c r="C20" s="62" t="s">
        <v>30</v>
      </c>
      <c r="D20" s="63" t="s">
        <v>190</v>
      </c>
      <c r="E20" s="62" t="s">
        <v>184</v>
      </c>
      <c r="F20" s="64" t="s">
        <v>191</v>
      </c>
      <c r="G20" s="65">
        <f>[1]bersih!P23</f>
        <v>114628000</v>
      </c>
      <c r="H20" s="65" t="s">
        <v>182</v>
      </c>
      <c r="I20" s="65" t="s">
        <v>21</v>
      </c>
      <c r="J20" s="64" t="s">
        <v>191</v>
      </c>
      <c r="K20" s="65">
        <f t="shared" si="0"/>
        <v>122651960</v>
      </c>
      <c r="L20" s="66"/>
      <c r="O20" s="67" t="s">
        <v>22</v>
      </c>
    </row>
    <row r="21" spans="1:15" s="67" customFormat="1" ht="27.6">
      <c r="A21" s="60" t="s">
        <v>31</v>
      </c>
      <c r="B21" s="61" t="s">
        <v>32</v>
      </c>
      <c r="C21" s="62" t="s">
        <v>33</v>
      </c>
      <c r="D21" s="63" t="s">
        <v>192</v>
      </c>
      <c r="E21" s="62" t="s">
        <v>184</v>
      </c>
      <c r="F21" s="64" t="s">
        <v>193</v>
      </c>
      <c r="G21" s="65">
        <v>161259400</v>
      </c>
      <c r="H21" s="65" t="s">
        <v>182</v>
      </c>
      <c r="I21" s="65" t="s">
        <v>21</v>
      </c>
      <c r="J21" s="65" t="s">
        <v>193</v>
      </c>
      <c r="K21" s="65">
        <f t="shared" si="0"/>
        <v>172547558</v>
      </c>
      <c r="L21" s="66"/>
      <c r="O21" s="67" t="s">
        <v>22</v>
      </c>
    </row>
    <row r="22" spans="1:15" s="67" customFormat="1" ht="27.6">
      <c r="A22" s="60" t="s">
        <v>34</v>
      </c>
      <c r="B22" s="61" t="s">
        <v>35</v>
      </c>
      <c r="C22" s="62" t="s">
        <v>36</v>
      </c>
      <c r="D22" s="62" t="s">
        <v>194</v>
      </c>
      <c r="E22" s="62" t="s">
        <v>184</v>
      </c>
      <c r="F22" s="64" t="s">
        <v>195</v>
      </c>
      <c r="G22" s="68">
        <f>[1]cetak!P24</f>
        <v>52945000</v>
      </c>
      <c r="H22" s="68" t="s">
        <v>182</v>
      </c>
      <c r="I22" s="65" t="s">
        <v>21</v>
      </c>
      <c r="J22" s="65" t="s">
        <v>195</v>
      </c>
      <c r="K22" s="65">
        <f t="shared" si="0"/>
        <v>56651150</v>
      </c>
      <c r="L22" s="66"/>
      <c r="O22" s="67" t="s">
        <v>22</v>
      </c>
    </row>
    <row r="23" spans="1:15" s="67" customFormat="1" ht="27.6">
      <c r="A23" s="60" t="s">
        <v>37</v>
      </c>
      <c r="B23" s="61" t="s">
        <v>38</v>
      </c>
      <c r="C23" s="62" t="s">
        <v>39</v>
      </c>
      <c r="D23" s="63" t="s">
        <v>196</v>
      </c>
      <c r="E23" s="62" t="s">
        <v>184</v>
      </c>
      <c r="F23" s="64" t="s">
        <v>197</v>
      </c>
      <c r="G23" s="65">
        <f>[1]komponen!P24</f>
        <v>14404000</v>
      </c>
      <c r="H23" s="65" t="s">
        <v>182</v>
      </c>
      <c r="I23" s="65" t="s">
        <v>21</v>
      </c>
      <c r="J23" s="65" t="s">
        <v>197</v>
      </c>
      <c r="K23" s="65">
        <f t="shared" si="0"/>
        <v>15412280</v>
      </c>
      <c r="L23" s="66"/>
      <c r="O23" s="67" t="s">
        <v>22</v>
      </c>
    </row>
    <row r="24" spans="1:15" s="67" customFormat="1" ht="27.6">
      <c r="A24" s="60" t="s">
        <v>40</v>
      </c>
      <c r="B24" s="61" t="s">
        <v>41</v>
      </c>
      <c r="C24" s="62" t="s">
        <v>42</v>
      </c>
      <c r="D24" s="63" t="s">
        <v>198</v>
      </c>
      <c r="E24" s="62" t="s">
        <v>184</v>
      </c>
      <c r="F24" s="64" t="s">
        <v>199</v>
      </c>
      <c r="G24" s="65">
        <f>[1]bacaan!P24</f>
        <v>20000000</v>
      </c>
      <c r="H24" s="65" t="s">
        <v>182</v>
      </c>
      <c r="I24" s="65" t="s">
        <v>21</v>
      </c>
      <c r="J24" s="65" t="s">
        <v>199</v>
      </c>
      <c r="K24" s="65">
        <f t="shared" si="0"/>
        <v>21400000</v>
      </c>
      <c r="L24" s="66"/>
      <c r="O24" s="67" t="s">
        <v>22</v>
      </c>
    </row>
    <row r="25" spans="1:15" s="67" customFormat="1" ht="27.6">
      <c r="A25" s="60" t="s">
        <v>43</v>
      </c>
      <c r="B25" s="61" t="s">
        <v>44</v>
      </c>
      <c r="C25" s="62" t="s">
        <v>45</v>
      </c>
      <c r="D25" s="63" t="s">
        <v>200</v>
      </c>
      <c r="E25" s="62" t="s">
        <v>184</v>
      </c>
      <c r="F25" s="64" t="s">
        <v>187</v>
      </c>
      <c r="G25" s="65">
        <f>[1]makan!P24</f>
        <v>69960000</v>
      </c>
      <c r="H25" s="65" t="s">
        <v>182</v>
      </c>
      <c r="I25" s="65" t="s">
        <v>21</v>
      </c>
      <c r="J25" s="65" t="s">
        <v>187</v>
      </c>
      <c r="K25" s="65">
        <f t="shared" si="0"/>
        <v>74857200</v>
      </c>
      <c r="L25" s="66"/>
      <c r="O25" s="67" t="s">
        <v>22</v>
      </c>
    </row>
    <row r="26" spans="1:15" s="67" customFormat="1" ht="27.6">
      <c r="A26" s="60" t="s">
        <v>46</v>
      </c>
      <c r="B26" s="61" t="s">
        <v>47</v>
      </c>
      <c r="C26" s="62" t="s">
        <v>48</v>
      </c>
      <c r="D26" s="63" t="s">
        <v>201</v>
      </c>
      <c r="E26" s="62" t="s">
        <v>184</v>
      </c>
      <c r="F26" s="64" t="s">
        <v>202</v>
      </c>
      <c r="G26" s="65">
        <v>700000000</v>
      </c>
      <c r="H26" s="65" t="s">
        <v>182</v>
      </c>
      <c r="I26" s="65" t="s">
        <v>21</v>
      </c>
      <c r="J26" s="65" t="s">
        <v>202</v>
      </c>
      <c r="K26" s="65">
        <f t="shared" si="0"/>
        <v>749000000</v>
      </c>
      <c r="L26" s="66"/>
      <c r="O26" s="67" t="s">
        <v>22</v>
      </c>
    </row>
    <row r="27" spans="1:15" s="67" customFormat="1" ht="27.6">
      <c r="A27" s="60" t="s">
        <v>49</v>
      </c>
      <c r="B27" s="61" t="s">
        <v>50</v>
      </c>
      <c r="C27" s="62" t="s">
        <v>51</v>
      </c>
      <c r="D27" s="63" t="s">
        <v>203</v>
      </c>
      <c r="E27" s="62" t="s">
        <v>184</v>
      </c>
      <c r="F27" s="64" t="s">
        <v>204</v>
      </c>
      <c r="G27" s="65">
        <f>[1]aman!P24</f>
        <v>115200000</v>
      </c>
      <c r="H27" s="65" t="s">
        <v>182</v>
      </c>
      <c r="I27" s="65" t="s">
        <v>21</v>
      </c>
      <c r="J27" s="65" t="s">
        <v>204</v>
      </c>
      <c r="K27" s="65">
        <f t="shared" si="0"/>
        <v>123264000</v>
      </c>
      <c r="L27" s="66"/>
      <c r="O27" s="67" t="s">
        <v>22</v>
      </c>
    </row>
    <row r="28" spans="1:15" s="67" customFormat="1" ht="30" customHeight="1">
      <c r="A28" s="60" t="s">
        <v>52</v>
      </c>
      <c r="B28" s="61" t="s">
        <v>53</v>
      </c>
      <c r="C28" s="62" t="s">
        <v>54</v>
      </c>
      <c r="D28" s="63" t="s">
        <v>205</v>
      </c>
      <c r="E28" s="62" t="s">
        <v>184</v>
      </c>
      <c r="F28" s="64" t="s">
        <v>206</v>
      </c>
      <c r="G28" s="65">
        <f>[1]sopir!P24</f>
        <v>38400000</v>
      </c>
      <c r="H28" s="65" t="s">
        <v>182</v>
      </c>
      <c r="I28" s="65" t="s">
        <v>21</v>
      </c>
      <c r="J28" s="65" t="s">
        <v>206</v>
      </c>
      <c r="K28" s="65">
        <f t="shared" si="0"/>
        <v>41088000</v>
      </c>
      <c r="L28" s="66"/>
      <c r="O28" s="67" t="s">
        <v>22</v>
      </c>
    </row>
    <row r="29" spans="1:15" s="67" customFormat="1" ht="27.6">
      <c r="A29" s="60" t="s">
        <v>55</v>
      </c>
      <c r="B29" s="61" t="s">
        <v>56</v>
      </c>
      <c r="C29" s="69" t="s">
        <v>57</v>
      </c>
      <c r="D29" s="63" t="s">
        <v>207</v>
      </c>
      <c r="E29" s="62" t="s">
        <v>184</v>
      </c>
      <c r="F29" s="64" t="s">
        <v>187</v>
      </c>
      <c r="G29" s="65">
        <v>2400000000</v>
      </c>
      <c r="H29" s="65" t="s">
        <v>182</v>
      </c>
      <c r="I29" s="65"/>
      <c r="J29" s="65" t="str">
        <f>F29</f>
        <v>12 bulan</v>
      </c>
      <c r="K29" s="65">
        <v>4560000000</v>
      </c>
      <c r="L29" s="66"/>
      <c r="O29" s="67" t="s">
        <v>58</v>
      </c>
    </row>
    <row r="30" spans="1:15" s="67" customFormat="1" ht="13.8">
      <c r="A30" s="70"/>
      <c r="B30" s="71"/>
      <c r="C30" s="72"/>
      <c r="D30" s="73"/>
      <c r="E30" s="72"/>
      <c r="F30" s="74"/>
      <c r="G30" s="75"/>
      <c r="H30" s="75"/>
      <c r="I30" s="75"/>
      <c r="J30" s="75"/>
      <c r="K30" s="75"/>
      <c r="L30" s="66"/>
    </row>
    <row r="31" spans="1:15" s="83" customFormat="1" ht="13.8">
      <c r="A31" s="76"/>
      <c r="B31" s="77"/>
      <c r="C31" s="78"/>
      <c r="D31" s="79"/>
      <c r="E31" s="78"/>
      <c r="F31" s="80"/>
      <c r="G31" s="81"/>
      <c r="H31" s="81"/>
      <c r="I31" s="81"/>
      <c r="J31" s="81"/>
      <c r="K31" s="81"/>
      <c r="L31" s="82"/>
    </row>
    <row r="32" spans="1:15" s="83" customFormat="1" ht="13.8">
      <c r="A32" s="76"/>
      <c r="B32" s="77"/>
      <c r="C32" s="78"/>
      <c r="D32" s="79"/>
      <c r="E32" s="78"/>
      <c r="F32" s="80"/>
      <c r="G32" s="81"/>
      <c r="H32" s="81"/>
      <c r="I32" s="81"/>
      <c r="J32" s="81"/>
      <c r="K32" s="81"/>
      <c r="L32" s="82"/>
    </row>
    <row r="33" spans="1:15" s="83" customFormat="1" ht="13.8">
      <c r="A33" s="76"/>
      <c r="B33" s="77"/>
      <c r="C33" s="78"/>
      <c r="D33" s="79"/>
      <c r="E33" s="78"/>
      <c r="F33" s="80"/>
      <c r="G33" s="81"/>
      <c r="H33" s="81"/>
      <c r="I33" s="81"/>
      <c r="J33" s="81"/>
      <c r="K33" s="81"/>
      <c r="L33" s="82"/>
    </row>
    <row r="34" spans="1:15" s="83" customFormat="1" ht="13.8">
      <c r="A34" s="76"/>
      <c r="B34" s="77"/>
      <c r="C34" s="78"/>
      <c r="D34" s="79"/>
      <c r="E34" s="78"/>
      <c r="F34" s="80"/>
      <c r="G34" s="81"/>
      <c r="H34" s="81"/>
      <c r="I34" s="81"/>
      <c r="J34" s="81"/>
      <c r="K34" s="81"/>
      <c r="L34" s="82"/>
    </row>
    <row r="35" spans="1:15" s="83" customFormat="1" ht="13.8">
      <c r="A35" s="76"/>
      <c r="B35" s="77"/>
      <c r="C35" s="78"/>
      <c r="D35" s="79"/>
      <c r="E35" s="78"/>
      <c r="F35" s="80"/>
      <c r="G35" s="81"/>
      <c r="H35" s="81"/>
      <c r="I35" s="81"/>
      <c r="J35" s="81"/>
      <c r="K35" s="81"/>
      <c r="L35" s="82"/>
    </row>
    <row r="36" spans="1:15" s="83" customFormat="1" ht="13.8">
      <c r="A36" s="76"/>
      <c r="B36" s="77"/>
      <c r="C36" s="78"/>
      <c r="D36" s="79"/>
      <c r="E36" s="78"/>
      <c r="F36" s="80"/>
      <c r="G36" s="81"/>
      <c r="H36" s="81"/>
      <c r="I36" s="81"/>
      <c r="J36" s="81"/>
      <c r="K36" s="81"/>
      <c r="L36" s="82"/>
    </row>
    <row r="37" spans="1:15" s="83" customFormat="1" ht="13.8">
      <c r="A37" s="76"/>
      <c r="B37" s="77"/>
      <c r="C37" s="78"/>
      <c r="D37" s="79"/>
      <c r="E37" s="78"/>
      <c r="F37" s="80"/>
      <c r="G37" s="81"/>
      <c r="H37" s="81"/>
      <c r="I37" s="81"/>
      <c r="J37" s="81"/>
      <c r="K37" s="81"/>
      <c r="L37" s="82"/>
    </row>
    <row r="38" spans="1:15" s="67" customFormat="1" ht="13.8">
      <c r="A38" s="76"/>
      <c r="B38" s="77"/>
      <c r="C38" s="78"/>
      <c r="D38" s="79"/>
      <c r="E38" s="78"/>
      <c r="F38" s="80"/>
      <c r="G38" s="81"/>
      <c r="H38" s="81"/>
      <c r="I38" s="81"/>
      <c r="J38" s="81"/>
      <c r="K38" s="81"/>
      <c r="L38" s="66"/>
    </row>
    <row r="39" spans="1:15" s="19" customFormat="1" ht="13.8">
      <c r="A39" s="137" t="s">
        <v>9</v>
      </c>
      <c r="B39" s="139" t="s">
        <v>10</v>
      </c>
      <c r="C39" s="140"/>
      <c r="D39" s="143" t="s">
        <v>164</v>
      </c>
      <c r="E39" s="145" t="s">
        <v>165</v>
      </c>
      <c r="F39" s="146"/>
      <c r="G39" s="147"/>
      <c r="H39" s="127" t="s">
        <v>166</v>
      </c>
      <c r="I39" s="127" t="s">
        <v>167</v>
      </c>
      <c r="J39" s="129" t="s">
        <v>168</v>
      </c>
      <c r="K39" s="130"/>
      <c r="L39" s="18"/>
    </row>
    <row r="40" spans="1:15" s="23" customFormat="1" ht="57" customHeight="1">
      <c r="A40" s="138"/>
      <c r="B40" s="141"/>
      <c r="C40" s="142"/>
      <c r="D40" s="144"/>
      <c r="E40" s="20" t="s">
        <v>169</v>
      </c>
      <c r="F40" s="21" t="s">
        <v>170</v>
      </c>
      <c r="G40" s="21" t="s">
        <v>171</v>
      </c>
      <c r="H40" s="148"/>
      <c r="I40" s="128"/>
      <c r="J40" s="21" t="s">
        <v>170</v>
      </c>
      <c r="K40" s="21" t="s">
        <v>171</v>
      </c>
      <c r="L40" s="22"/>
    </row>
    <row r="41" spans="1:15" s="29" customFormat="1" ht="13.8">
      <c r="A41" s="24" t="s">
        <v>172</v>
      </c>
      <c r="B41" s="131" t="s">
        <v>4</v>
      </c>
      <c r="C41" s="132"/>
      <c r="D41" s="25" t="s">
        <v>173</v>
      </c>
      <c r="E41" s="25" t="s">
        <v>174</v>
      </c>
      <c r="F41" s="26" t="s">
        <v>3</v>
      </c>
      <c r="G41" s="27" t="s">
        <v>175</v>
      </c>
      <c r="H41" s="27" t="s">
        <v>176</v>
      </c>
      <c r="I41" s="27" t="s">
        <v>177</v>
      </c>
      <c r="J41" s="27" t="s">
        <v>178</v>
      </c>
      <c r="K41" s="27" t="s">
        <v>179</v>
      </c>
      <c r="L41" s="28"/>
    </row>
    <row r="42" spans="1:15" s="67" customFormat="1" ht="13.8">
      <c r="A42" s="60"/>
      <c r="B42" s="61"/>
      <c r="C42" s="62"/>
      <c r="D42" s="63"/>
      <c r="E42" s="62"/>
      <c r="F42" s="64"/>
      <c r="G42" s="84"/>
      <c r="H42" s="84"/>
      <c r="I42" s="65"/>
      <c r="J42" s="65"/>
      <c r="K42" s="65"/>
      <c r="L42" s="66"/>
    </row>
    <row r="43" spans="1:15" s="38" customFormat="1" ht="41.4">
      <c r="A43" s="30" t="s">
        <v>59</v>
      </c>
      <c r="B43" s="135" t="s">
        <v>60</v>
      </c>
      <c r="C43" s="136"/>
      <c r="D43" s="56" t="s">
        <v>208</v>
      </c>
      <c r="E43" s="55"/>
      <c r="F43" s="57"/>
      <c r="G43" s="85">
        <f>SUM(G45:G52)</f>
        <v>1841128000</v>
      </c>
      <c r="H43" s="86"/>
      <c r="I43" s="58"/>
      <c r="J43" s="58"/>
      <c r="K43" s="85">
        <f>SUM(K45:K52)</f>
        <v>1970006960</v>
      </c>
      <c r="L43" s="37"/>
    </row>
    <row r="44" spans="1:15" s="67" customFormat="1" ht="13.8">
      <c r="A44" s="60" t="s">
        <v>21</v>
      </c>
      <c r="B44" s="61"/>
      <c r="C44" s="62"/>
      <c r="D44" s="63"/>
      <c r="E44" s="62"/>
      <c r="F44" s="64"/>
      <c r="G44" s="84"/>
      <c r="H44" s="84"/>
      <c r="I44" s="65"/>
      <c r="J44" s="65"/>
      <c r="K44" s="65"/>
      <c r="L44" s="66"/>
    </row>
    <row r="45" spans="1:15" s="67" customFormat="1" ht="27.6">
      <c r="A45" s="60" t="s">
        <v>61</v>
      </c>
      <c r="B45" s="61">
        <v>1</v>
      </c>
      <c r="C45" s="62" t="s">
        <v>62</v>
      </c>
      <c r="D45" s="63" t="s">
        <v>209</v>
      </c>
      <c r="E45" s="62" t="s">
        <v>184</v>
      </c>
      <c r="F45" s="64" t="s">
        <v>210</v>
      </c>
      <c r="G45" s="65">
        <f>[1]adaanlgkapktr!P24</f>
        <v>48060000</v>
      </c>
      <c r="H45" s="65" t="s">
        <v>182</v>
      </c>
      <c r="I45" s="65" t="s">
        <v>211</v>
      </c>
      <c r="J45" s="65" t="s">
        <v>210</v>
      </c>
      <c r="K45" s="65">
        <f t="shared" ref="K45:K52" si="1">G45+G45*7%</f>
        <v>51424200</v>
      </c>
      <c r="L45" s="66"/>
      <c r="O45" s="67" t="s">
        <v>22</v>
      </c>
    </row>
    <row r="46" spans="1:15" s="67" customFormat="1" ht="27.6">
      <c r="A46" s="60" t="s">
        <v>63</v>
      </c>
      <c r="B46" s="61">
        <v>2</v>
      </c>
      <c r="C46" s="62" t="s">
        <v>64</v>
      </c>
      <c r="D46" s="63" t="s">
        <v>212</v>
      </c>
      <c r="E46" s="62" t="s">
        <v>184</v>
      </c>
      <c r="F46" s="64" t="s">
        <v>213</v>
      </c>
      <c r="G46" s="65">
        <f>[1]adaanaltktr!P25</f>
        <v>360768000</v>
      </c>
      <c r="H46" s="65" t="s">
        <v>182</v>
      </c>
      <c r="I46" s="65" t="s">
        <v>21</v>
      </c>
      <c r="J46" s="65" t="s">
        <v>213</v>
      </c>
      <c r="K46" s="65">
        <f t="shared" si="1"/>
        <v>386021760</v>
      </c>
      <c r="L46" s="66"/>
      <c r="O46" s="67" t="s">
        <v>22</v>
      </c>
    </row>
    <row r="47" spans="1:15" s="67" customFormat="1" ht="27.6">
      <c r="A47" s="60" t="s">
        <v>65</v>
      </c>
      <c r="B47" s="61">
        <v>3</v>
      </c>
      <c r="C47" s="62" t="s">
        <v>66</v>
      </c>
      <c r="D47" s="63" t="s">
        <v>214</v>
      </c>
      <c r="E47" s="62" t="s">
        <v>184</v>
      </c>
      <c r="F47" s="87" t="s">
        <v>197</v>
      </c>
      <c r="G47" s="88">
        <f>[1]adaanmeubeler!P25</f>
        <v>207080000</v>
      </c>
      <c r="H47" s="84" t="s">
        <v>182</v>
      </c>
      <c r="I47" s="65" t="s">
        <v>21</v>
      </c>
      <c r="J47" s="65" t="s">
        <v>197</v>
      </c>
      <c r="K47" s="65">
        <f t="shared" si="1"/>
        <v>221575600</v>
      </c>
      <c r="L47" s="66"/>
      <c r="O47" s="67" t="s">
        <v>22</v>
      </c>
    </row>
    <row r="48" spans="1:15" s="67" customFormat="1" ht="27.6">
      <c r="A48" s="60" t="s">
        <v>67</v>
      </c>
      <c r="B48" s="61">
        <v>4</v>
      </c>
      <c r="C48" s="62" t="s">
        <v>68</v>
      </c>
      <c r="D48" s="63" t="s">
        <v>215</v>
      </c>
      <c r="E48" s="62" t="s">
        <v>184</v>
      </c>
      <c r="F48" s="64" t="s">
        <v>216</v>
      </c>
      <c r="G48" s="65">
        <f>[1]pliharartingdung!P25</f>
        <v>218620000</v>
      </c>
      <c r="H48" s="65" t="s">
        <v>182</v>
      </c>
      <c r="I48" s="65" t="s">
        <v>21</v>
      </c>
      <c r="J48" s="65" t="s">
        <v>216</v>
      </c>
      <c r="K48" s="65">
        <f t="shared" si="1"/>
        <v>233923400</v>
      </c>
      <c r="L48" s="66"/>
      <c r="O48" s="67" t="s">
        <v>22</v>
      </c>
    </row>
    <row r="49" spans="1:15" s="67" customFormat="1" ht="27.6">
      <c r="A49" s="60" t="s">
        <v>69</v>
      </c>
      <c r="B49" s="61">
        <v>5</v>
      </c>
      <c r="C49" s="62" t="s">
        <v>70</v>
      </c>
      <c r="D49" s="63" t="s">
        <v>217</v>
      </c>
      <c r="E49" s="62" t="s">
        <v>184</v>
      </c>
      <c r="F49" s="64" t="s">
        <v>187</v>
      </c>
      <c r="G49" s="65">
        <f>[1]pliharakndraan!P25</f>
        <v>170000000</v>
      </c>
      <c r="H49" s="65" t="s">
        <v>182</v>
      </c>
      <c r="I49" s="65" t="s">
        <v>21</v>
      </c>
      <c r="J49" s="65" t="s">
        <v>187</v>
      </c>
      <c r="K49" s="65">
        <f t="shared" si="1"/>
        <v>181900000</v>
      </c>
      <c r="L49" s="66"/>
      <c r="O49" s="67" t="s">
        <v>22</v>
      </c>
    </row>
    <row r="50" spans="1:15" s="67" customFormat="1" ht="27.6">
      <c r="A50" s="60" t="s">
        <v>71</v>
      </c>
      <c r="B50" s="61">
        <v>6</v>
      </c>
      <c r="C50" s="62" t="s">
        <v>72</v>
      </c>
      <c r="D50" s="63" t="s">
        <v>218</v>
      </c>
      <c r="E50" s="63" t="s">
        <v>184</v>
      </c>
      <c r="F50" s="64" t="s">
        <v>187</v>
      </c>
      <c r="G50" s="65">
        <f>[1]pliharartinaltktr!P25</f>
        <v>73000000</v>
      </c>
      <c r="H50" s="65" t="s">
        <v>182</v>
      </c>
      <c r="I50" s="65" t="s">
        <v>21</v>
      </c>
      <c r="J50" s="65" t="s">
        <v>187</v>
      </c>
      <c r="K50" s="65">
        <f t="shared" si="1"/>
        <v>78110000</v>
      </c>
      <c r="L50" s="66"/>
      <c r="O50" s="67" t="s">
        <v>22</v>
      </c>
    </row>
    <row r="51" spans="1:15" s="67" customFormat="1" ht="27.6">
      <c r="A51" s="60" t="s">
        <v>73</v>
      </c>
      <c r="B51" s="61">
        <v>7</v>
      </c>
      <c r="C51" s="62" t="s">
        <v>74</v>
      </c>
      <c r="D51" s="63" t="s">
        <v>219</v>
      </c>
      <c r="E51" s="62" t="s">
        <v>184</v>
      </c>
      <c r="F51" s="64" t="s">
        <v>220</v>
      </c>
      <c r="G51" s="65">
        <v>572360000</v>
      </c>
      <c r="H51" s="65" t="s">
        <v>182</v>
      </c>
      <c r="I51" s="65" t="s">
        <v>21</v>
      </c>
      <c r="J51" s="65" t="s">
        <v>220</v>
      </c>
      <c r="K51" s="65">
        <f t="shared" si="1"/>
        <v>612425200</v>
      </c>
      <c r="L51" s="66"/>
      <c r="O51" s="67" t="s">
        <v>22</v>
      </c>
    </row>
    <row r="52" spans="1:15" s="67" customFormat="1" ht="27.6">
      <c r="A52" s="60" t="s">
        <v>75</v>
      </c>
      <c r="B52" s="61">
        <v>8</v>
      </c>
      <c r="C52" s="62" t="s">
        <v>76</v>
      </c>
      <c r="D52" s="63" t="s">
        <v>221</v>
      </c>
      <c r="E52" s="62" t="s">
        <v>184</v>
      </c>
      <c r="F52" s="64" t="s">
        <v>222</v>
      </c>
      <c r="G52" s="65">
        <f>[1]PBE.pasang.jar.fo!P30</f>
        <v>191240000</v>
      </c>
      <c r="H52" s="65" t="s">
        <v>182</v>
      </c>
      <c r="I52" s="65" t="s">
        <v>21</v>
      </c>
      <c r="J52" s="65" t="s">
        <v>222</v>
      </c>
      <c r="K52" s="65">
        <f t="shared" si="1"/>
        <v>204626800</v>
      </c>
      <c r="L52" s="66"/>
      <c r="O52" s="67" t="s">
        <v>22</v>
      </c>
    </row>
    <row r="53" spans="1:15" s="67" customFormat="1" ht="13.8">
      <c r="A53" s="60"/>
      <c r="B53" s="61"/>
      <c r="C53" s="62"/>
      <c r="D53" s="63"/>
      <c r="E53" s="62"/>
      <c r="F53" s="64"/>
      <c r="G53" s="65"/>
      <c r="H53" s="65"/>
      <c r="I53" s="65"/>
      <c r="J53" s="65"/>
      <c r="K53" s="65"/>
      <c r="L53" s="66"/>
    </row>
    <row r="54" spans="1:15" s="38" customFormat="1" ht="27.6">
      <c r="A54" s="30" t="s">
        <v>77</v>
      </c>
      <c r="B54" s="31" t="s">
        <v>78</v>
      </c>
      <c r="C54" s="55"/>
      <c r="D54" s="56" t="s">
        <v>223</v>
      </c>
      <c r="E54" s="55"/>
      <c r="F54" s="57"/>
      <c r="G54" s="58">
        <f>SUM(G56:G58)</f>
        <v>1140999600</v>
      </c>
      <c r="H54" s="58"/>
      <c r="I54" s="58"/>
      <c r="J54" s="58"/>
      <c r="K54" s="58">
        <f>SUM(K56:K58)</f>
        <v>1220869572</v>
      </c>
      <c r="L54" s="37"/>
    </row>
    <row r="55" spans="1:15" s="67" customFormat="1" ht="13.8">
      <c r="A55" s="60"/>
      <c r="B55" s="61"/>
      <c r="C55" s="62"/>
      <c r="D55" s="63"/>
      <c r="E55" s="62"/>
      <c r="F55" s="64"/>
      <c r="G55" s="65"/>
      <c r="H55" s="65"/>
      <c r="I55" s="65"/>
      <c r="J55" s="65"/>
      <c r="K55" s="65"/>
      <c r="L55" s="66"/>
    </row>
    <row r="56" spans="1:15" s="67" customFormat="1" ht="27.6">
      <c r="A56" s="60" t="s">
        <v>79</v>
      </c>
      <c r="B56" s="61" t="s">
        <v>6</v>
      </c>
      <c r="C56" s="62" t="str">
        <f>[1]didikformal!L8</f>
        <v>Pendidikan dan pelatihan formal/informal</v>
      </c>
      <c r="D56" s="63" t="s">
        <v>224</v>
      </c>
      <c r="E56" s="62" t="s">
        <v>184</v>
      </c>
      <c r="F56" s="64" t="s">
        <v>225</v>
      </c>
      <c r="G56" s="65">
        <v>500000000</v>
      </c>
      <c r="H56" s="65" t="s">
        <v>182</v>
      </c>
      <c r="I56" s="65" t="s">
        <v>21</v>
      </c>
      <c r="J56" s="65" t="s">
        <v>225</v>
      </c>
      <c r="K56" s="65">
        <f>G56+G56*7%</f>
        <v>535000000</v>
      </c>
      <c r="L56" s="66"/>
      <c r="O56" s="67" t="s">
        <v>22</v>
      </c>
    </row>
    <row r="57" spans="1:15" s="67" customFormat="1" ht="27.6">
      <c r="A57" s="60" t="s">
        <v>80</v>
      </c>
      <c r="B57" s="61" t="s">
        <v>7</v>
      </c>
      <c r="C57" s="62" t="s">
        <v>81</v>
      </c>
      <c r="D57" s="63" t="s">
        <v>226</v>
      </c>
      <c r="E57" s="62" t="s">
        <v>184</v>
      </c>
      <c r="F57" s="64" t="s">
        <v>227</v>
      </c>
      <c r="G57" s="65">
        <v>441623600</v>
      </c>
      <c r="H57" s="65" t="s">
        <v>182</v>
      </c>
      <c r="I57" s="65" t="s">
        <v>21</v>
      </c>
      <c r="J57" s="65" t="s">
        <v>227</v>
      </c>
      <c r="K57" s="65">
        <f>G57+G57*7%</f>
        <v>472537252</v>
      </c>
      <c r="L57" s="66"/>
      <c r="O57" s="67" t="s">
        <v>58</v>
      </c>
    </row>
    <row r="58" spans="1:15" s="67" customFormat="1" ht="27.6">
      <c r="A58" s="60" t="s">
        <v>82</v>
      </c>
      <c r="B58" s="61">
        <v>3</v>
      </c>
      <c r="C58" s="62" t="str">
        <f>[1]PBE.bimbtek.TIK!J10</f>
        <v>Bimbingan Teknis Teknologi Informasi dan Komunikasi</v>
      </c>
      <c r="D58" s="63" t="str">
        <f>[1]PBE.bimbtek.TIK!H21</f>
        <v>Jumlah aparatur yang menguasai  pengelolaan TIK</v>
      </c>
      <c r="E58" s="62" t="s">
        <v>184</v>
      </c>
      <c r="F58" s="64" t="s">
        <v>228</v>
      </c>
      <c r="G58" s="65">
        <v>199376000</v>
      </c>
      <c r="H58" s="65" t="s">
        <v>182</v>
      </c>
      <c r="I58" s="65" t="s">
        <v>21</v>
      </c>
      <c r="J58" s="65" t="s">
        <v>228</v>
      </c>
      <c r="K58" s="65">
        <f>G58+G58*7%</f>
        <v>213332320</v>
      </c>
      <c r="L58" s="66"/>
      <c r="O58" s="67" t="s">
        <v>58</v>
      </c>
    </row>
    <row r="59" spans="1:15" s="38" customFormat="1" ht="27.6">
      <c r="A59" s="30" t="s">
        <v>83</v>
      </c>
      <c r="B59" s="135" t="s">
        <v>84</v>
      </c>
      <c r="C59" s="136"/>
      <c r="D59" s="56" t="s">
        <v>229</v>
      </c>
      <c r="E59" s="55"/>
      <c r="F59" s="57"/>
      <c r="G59" s="58">
        <f>SUM(G61:G61)</f>
        <v>19005000</v>
      </c>
      <c r="H59" s="58"/>
      <c r="I59" s="58"/>
      <c r="J59" s="58"/>
      <c r="K59" s="58">
        <f>SUM(K61:K61)</f>
        <v>20335350</v>
      </c>
      <c r="L59" s="37"/>
    </row>
    <row r="60" spans="1:15" s="67" customFormat="1" ht="13.8">
      <c r="A60" s="60"/>
      <c r="B60" s="61"/>
      <c r="C60" s="62"/>
      <c r="D60" s="89"/>
      <c r="E60" s="62"/>
      <c r="F60" s="64"/>
      <c r="G60" s="65"/>
      <c r="H60" s="65"/>
      <c r="I60" s="65"/>
      <c r="J60" s="65"/>
      <c r="K60" s="65"/>
      <c r="L60" s="66"/>
    </row>
    <row r="61" spans="1:15" s="67" customFormat="1" ht="27.6">
      <c r="A61" s="60" t="s">
        <v>85</v>
      </c>
      <c r="B61" s="61" t="s">
        <v>6</v>
      </c>
      <c r="C61" s="62" t="s">
        <v>86</v>
      </c>
      <c r="D61" s="63" t="s">
        <v>230</v>
      </c>
      <c r="E61" s="62" t="s">
        <v>184</v>
      </c>
      <c r="F61" s="64" t="s">
        <v>231</v>
      </c>
      <c r="G61" s="65">
        <f>[1]susunlaporan!P25</f>
        <v>19005000</v>
      </c>
      <c r="H61" s="65" t="s">
        <v>182</v>
      </c>
      <c r="I61" s="65" t="s">
        <v>21</v>
      </c>
      <c r="J61" s="65" t="s">
        <v>231</v>
      </c>
      <c r="K61" s="65">
        <f>G61+G61*7%</f>
        <v>20335350</v>
      </c>
      <c r="L61" s="66"/>
      <c r="O61" s="67" t="s">
        <v>22</v>
      </c>
    </row>
    <row r="62" spans="1:15" s="67" customFormat="1" ht="13.8">
      <c r="A62" s="60"/>
      <c r="B62" s="61"/>
      <c r="C62" s="69"/>
      <c r="D62" s="63"/>
      <c r="E62" s="62"/>
      <c r="F62" s="64"/>
      <c r="G62" s="65"/>
      <c r="H62" s="65"/>
      <c r="I62" s="65"/>
      <c r="J62" s="65"/>
      <c r="K62" s="65"/>
      <c r="L62" s="66"/>
    </row>
    <row r="63" spans="1:15" s="67" customFormat="1" ht="13.8">
      <c r="A63" s="70"/>
      <c r="B63" s="71"/>
      <c r="C63" s="72"/>
      <c r="D63" s="73"/>
      <c r="E63" s="72"/>
      <c r="F63" s="74"/>
      <c r="G63" s="75"/>
      <c r="H63" s="75"/>
      <c r="I63" s="75"/>
      <c r="J63" s="75"/>
      <c r="K63" s="75"/>
      <c r="L63" s="66"/>
    </row>
    <row r="64" spans="1:15" s="67" customFormat="1" ht="13.8">
      <c r="A64" s="76"/>
      <c r="B64" s="77"/>
      <c r="C64" s="78"/>
      <c r="D64" s="79"/>
      <c r="E64" s="78"/>
      <c r="F64" s="80"/>
      <c r="G64" s="81"/>
      <c r="H64" s="81"/>
      <c r="I64" s="81"/>
      <c r="J64" s="81"/>
      <c r="K64" s="81"/>
      <c r="L64" s="66"/>
    </row>
    <row r="65" spans="1:15" s="67" customFormat="1" ht="13.8">
      <c r="A65" s="76"/>
      <c r="B65" s="77"/>
      <c r="C65" s="78"/>
      <c r="D65" s="79"/>
      <c r="E65" s="78"/>
      <c r="F65" s="80"/>
      <c r="G65" s="81"/>
      <c r="H65" s="81"/>
      <c r="I65" s="81"/>
      <c r="J65" s="81"/>
      <c r="K65" s="81"/>
      <c r="L65" s="66"/>
    </row>
    <row r="66" spans="1:15" s="67" customFormat="1" ht="13.8">
      <c r="A66" s="76"/>
      <c r="B66" s="77"/>
      <c r="C66" s="78"/>
      <c r="D66" s="79"/>
      <c r="E66" s="78"/>
      <c r="F66" s="80"/>
      <c r="G66" s="81"/>
      <c r="H66" s="81"/>
      <c r="I66" s="81"/>
      <c r="J66" s="81"/>
      <c r="K66" s="81"/>
      <c r="L66" s="66"/>
    </row>
    <row r="67" spans="1:15" s="67" customFormat="1" ht="13.8">
      <c r="A67" s="76"/>
      <c r="B67" s="77"/>
      <c r="C67" s="78"/>
      <c r="D67" s="79"/>
      <c r="E67" s="78"/>
      <c r="F67" s="80"/>
      <c r="G67" s="81"/>
      <c r="H67" s="81"/>
      <c r="I67" s="81"/>
      <c r="J67" s="81"/>
      <c r="K67" s="81"/>
      <c r="L67" s="66"/>
    </row>
    <row r="68" spans="1:15" s="67" customFormat="1" ht="13.8">
      <c r="A68" s="76"/>
      <c r="B68" s="77"/>
      <c r="C68" s="78"/>
      <c r="D68" s="79"/>
      <c r="E68" s="78"/>
      <c r="F68" s="80"/>
      <c r="G68" s="81"/>
      <c r="H68" s="81"/>
      <c r="I68" s="81"/>
      <c r="J68" s="81"/>
      <c r="K68" s="81"/>
      <c r="L68" s="66"/>
    </row>
    <row r="69" spans="1:15" s="67" customFormat="1" ht="13.8">
      <c r="A69" s="76"/>
      <c r="B69" s="77"/>
      <c r="C69" s="78"/>
      <c r="D69" s="79"/>
      <c r="E69" s="78"/>
      <c r="F69" s="80"/>
      <c r="G69" s="81"/>
      <c r="H69" s="81"/>
      <c r="I69" s="81"/>
      <c r="J69" s="81"/>
      <c r="K69" s="81"/>
      <c r="L69" s="66"/>
    </row>
    <row r="70" spans="1:15" s="67" customFormat="1" ht="13.8">
      <c r="A70" s="76"/>
      <c r="B70" s="77"/>
      <c r="C70" s="78"/>
      <c r="D70" s="79"/>
      <c r="E70" s="78"/>
      <c r="F70" s="80"/>
      <c r="G70" s="81"/>
      <c r="H70" s="81"/>
      <c r="I70" s="81"/>
      <c r="J70" s="81"/>
      <c r="K70" s="81"/>
      <c r="L70" s="66"/>
    </row>
    <row r="71" spans="1:15" s="67" customFormat="1" ht="13.8">
      <c r="A71" s="76"/>
      <c r="B71" s="77"/>
      <c r="C71" s="78"/>
      <c r="D71" s="79"/>
      <c r="E71" s="78"/>
      <c r="F71" s="80"/>
      <c r="G71" s="81"/>
      <c r="H71" s="81"/>
      <c r="I71" s="81"/>
      <c r="J71" s="81"/>
      <c r="K71" s="81"/>
      <c r="L71" s="66"/>
    </row>
    <row r="72" spans="1:15" s="67" customFormat="1" ht="13.8">
      <c r="A72" s="76"/>
      <c r="B72" s="77"/>
      <c r="C72" s="78"/>
      <c r="D72" s="79"/>
      <c r="E72" s="78"/>
      <c r="F72" s="80"/>
      <c r="G72" s="81"/>
      <c r="H72" s="81"/>
      <c r="I72" s="81"/>
      <c r="J72" s="81"/>
      <c r="K72" s="81"/>
      <c r="L72" s="66"/>
    </row>
    <row r="73" spans="1:15" s="19" customFormat="1" ht="13.8">
      <c r="A73" s="137" t="s">
        <v>9</v>
      </c>
      <c r="B73" s="139" t="s">
        <v>10</v>
      </c>
      <c r="C73" s="140"/>
      <c r="D73" s="143" t="s">
        <v>164</v>
      </c>
      <c r="E73" s="145" t="s">
        <v>165</v>
      </c>
      <c r="F73" s="146"/>
      <c r="G73" s="147"/>
      <c r="H73" s="127" t="s">
        <v>166</v>
      </c>
      <c r="I73" s="127" t="s">
        <v>167</v>
      </c>
      <c r="J73" s="129" t="s">
        <v>168</v>
      </c>
      <c r="K73" s="130"/>
      <c r="L73" s="18"/>
    </row>
    <row r="74" spans="1:15" s="23" customFormat="1" ht="57" customHeight="1">
      <c r="A74" s="138"/>
      <c r="B74" s="141"/>
      <c r="C74" s="142"/>
      <c r="D74" s="144"/>
      <c r="E74" s="20" t="s">
        <v>169</v>
      </c>
      <c r="F74" s="21" t="s">
        <v>170</v>
      </c>
      <c r="G74" s="21" t="s">
        <v>171</v>
      </c>
      <c r="H74" s="148"/>
      <c r="I74" s="128"/>
      <c r="J74" s="21" t="s">
        <v>170</v>
      </c>
      <c r="K74" s="21" t="s">
        <v>171</v>
      </c>
      <c r="L74" s="22"/>
    </row>
    <row r="75" spans="1:15" s="29" customFormat="1" ht="13.8">
      <c r="A75" s="24" t="s">
        <v>172</v>
      </c>
      <c r="B75" s="131" t="s">
        <v>4</v>
      </c>
      <c r="C75" s="132"/>
      <c r="D75" s="25" t="s">
        <v>173</v>
      </c>
      <c r="E75" s="25" t="s">
        <v>174</v>
      </c>
      <c r="F75" s="26" t="s">
        <v>3</v>
      </c>
      <c r="G75" s="27" t="s">
        <v>175</v>
      </c>
      <c r="H75" s="27" t="s">
        <v>176</v>
      </c>
      <c r="I75" s="27" t="s">
        <v>177</v>
      </c>
      <c r="J75" s="27" t="s">
        <v>178</v>
      </c>
      <c r="K75" s="27" t="s">
        <v>179</v>
      </c>
      <c r="L75" s="28"/>
    </row>
    <row r="76" spans="1:15" s="38" customFormat="1" ht="13.8">
      <c r="A76" s="30" t="s">
        <v>87</v>
      </c>
      <c r="B76" s="31" t="s">
        <v>88</v>
      </c>
      <c r="C76" s="32"/>
      <c r="D76" s="56"/>
      <c r="E76" s="55"/>
      <c r="F76" s="57"/>
      <c r="G76" s="58">
        <f>SUM(G78+G88+G94+G112)</f>
        <v>8317398700</v>
      </c>
      <c r="H76" s="58"/>
      <c r="I76" s="58"/>
      <c r="J76" s="58"/>
      <c r="K76" s="58">
        <f>SUM(K78+K88+K94+K112)</f>
        <v>8899616609</v>
      </c>
      <c r="L76" s="37"/>
    </row>
    <row r="77" spans="1:15" s="67" customFormat="1" ht="13.8">
      <c r="A77" s="60"/>
      <c r="B77" s="61"/>
      <c r="C77" s="69"/>
      <c r="D77" s="63"/>
      <c r="E77" s="62"/>
      <c r="F77" s="64"/>
      <c r="G77" s="65"/>
      <c r="H77" s="65"/>
      <c r="I77" s="65"/>
      <c r="J77" s="65"/>
      <c r="K77" s="65"/>
      <c r="L77" s="66"/>
    </row>
    <row r="78" spans="1:15" s="38" customFormat="1" ht="27.6">
      <c r="A78" s="30" t="s">
        <v>89</v>
      </c>
      <c r="B78" s="135" t="s">
        <v>90</v>
      </c>
      <c r="C78" s="136"/>
      <c r="D78" s="56" t="s">
        <v>232</v>
      </c>
      <c r="E78" s="55"/>
      <c r="F78" s="57"/>
      <c r="G78" s="58">
        <f>SUM(G80:G87)</f>
        <v>2933273100</v>
      </c>
      <c r="H78" s="58"/>
      <c r="I78" s="58"/>
      <c r="J78" s="58"/>
      <c r="K78" s="58">
        <f>SUM(K80:K86)</f>
        <v>3138602217</v>
      </c>
      <c r="L78" s="37"/>
    </row>
    <row r="79" spans="1:15" s="38" customFormat="1" ht="13.8">
      <c r="A79" s="30"/>
      <c r="B79" s="31"/>
      <c r="C79" s="33"/>
      <c r="D79" s="56"/>
      <c r="E79" s="55"/>
      <c r="F79" s="57"/>
      <c r="G79" s="58"/>
      <c r="H79" s="58"/>
      <c r="I79" s="58"/>
      <c r="J79" s="58"/>
      <c r="K79" s="58"/>
      <c r="L79" s="37"/>
    </row>
    <row r="80" spans="1:15" s="67" customFormat="1" ht="27.6">
      <c r="A80" s="60" t="s">
        <v>91</v>
      </c>
      <c r="B80" s="61">
        <v>1</v>
      </c>
      <c r="C80" s="69" t="s">
        <v>92</v>
      </c>
      <c r="D80" s="63" t="s">
        <v>233</v>
      </c>
      <c r="E80" s="62" t="s">
        <v>184</v>
      </c>
      <c r="F80" s="64" t="s">
        <v>234</v>
      </c>
      <c r="G80" s="65">
        <f>'[1]hari-haribesar'!O22</f>
        <v>50000000</v>
      </c>
      <c r="H80" s="65" t="s">
        <v>182</v>
      </c>
      <c r="I80" s="65"/>
      <c r="J80" s="65" t="s">
        <v>234</v>
      </c>
      <c r="K80" s="65">
        <f t="shared" ref="K80:K86" si="2">G80+G80*7%</f>
        <v>53500000</v>
      </c>
      <c r="L80" s="66"/>
      <c r="O80" s="67" t="s">
        <v>22</v>
      </c>
    </row>
    <row r="81" spans="1:15" s="67" customFormat="1" ht="27.6">
      <c r="A81" s="60" t="s">
        <v>93</v>
      </c>
      <c r="B81" s="61">
        <v>2</v>
      </c>
      <c r="C81" s="90" t="s">
        <v>94</v>
      </c>
      <c r="D81" s="63" t="s">
        <v>235</v>
      </c>
      <c r="E81" s="62" t="s">
        <v>184</v>
      </c>
      <c r="F81" s="64" t="s">
        <v>187</v>
      </c>
      <c r="G81" s="65">
        <f>'[1]SDKI.pub.med.infoda (2)'!M26</f>
        <v>601080000</v>
      </c>
      <c r="H81" s="65" t="s">
        <v>182</v>
      </c>
      <c r="I81" s="65"/>
      <c r="J81" s="65" t="s">
        <v>187</v>
      </c>
      <c r="K81" s="65">
        <f t="shared" si="2"/>
        <v>643155600</v>
      </c>
      <c r="L81" s="66"/>
      <c r="O81" s="67" t="s">
        <v>95</v>
      </c>
    </row>
    <row r="82" spans="1:15" s="67" customFormat="1" ht="27.6">
      <c r="A82" s="60" t="s">
        <v>96</v>
      </c>
      <c r="B82" s="61">
        <v>3</v>
      </c>
      <c r="C82" s="69" t="s">
        <v>97</v>
      </c>
      <c r="D82" s="63" t="s">
        <v>236</v>
      </c>
      <c r="E82" s="62" t="s">
        <v>184</v>
      </c>
      <c r="F82" s="64" t="s">
        <v>187</v>
      </c>
      <c r="G82" s="65">
        <f>[1]PBE.kembang.plihar.jarnet!Q30</f>
        <v>548252000</v>
      </c>
      <c r="H82" s="65" t="s">
        <v>182</v>
      </c>
      <c r="I82" s="65"/>
      <c r="J82" s="65" t="s">
        <v>187</v>
      </c>
      <c r="K82" s="65">
        <f t="shared" si="2"/>
        <v>586629640</v>
      </c>
      <c r="L82" s="66"/>
      <c r="O82" s="67" t="s">
        <v>58</v>
      </c>
    </row>
    <row r="83" spans="1:15" s="67" customFormat="1" ht="27.6">
      <c r="A83" s="60" t="s">
        <v>98</v>
      </c>
      <c r="B83" s="61">
        <v>4</v>
      </c>
      <c r="C83" s="69" t="s">
        <v>99</v>
      </c>
      <c r="D83" s="63" t="s">
        <v>237</v>
      </c>
      <c r="E83" s="62" t="s">
        <v>184</v>
      </c>
      <c r="F83" s="64" t="s">
        <v>238</v>
      </c>
      <c r="G83" s="65">
        <v>1000000000</v>
      </c>
      <c r="H83" s="65" t="s">
        <v>182</v>
      </c>
      <c r="I83" s="65"/>
      <c r="J83" s="65" t="s">
        <v>238</v>
      </c>
      <c r="K83" s="65">
        <f t="shared" si="2"/>
        <v>1070000000</v>
      </c>
      <c r="L83" s="66"/>
      <c r="O83" s="67" t="s">
        <v>58</v>
      </c>
    </row>
    <row r="84" spans="1:15" s="67" customFormat="1" ht="27.6">
      <c r="A84" s="60" t="s">
        <v>100</v>
      </c>
      <c r="B84" s="61">
        <v>5</v>
      </c>
      <c r="C84" s="69" t="s">
        <v>101</v>
      </c>
      <c r="D84" s="63" t="s">
        <v>239</v>
      </c>
      <c r="E84" s="62" t="s">
        <v>184</v>
      </c>
      <c r="F84" s="64" t="s">
        <v>187</v>
      </c>
      <c r="G84" s="65">
        <f>[1]SDKI.15.035.klola.radio!M25</f>
        <v>102526100</v>
      </c>
      <c r="H84" s="65" t="s">
        <v>182</v>
      </c>
      <c r="I84" s="65"/>
      <c r="J84" s="65" t="s">
        <v>187</v>
      </c>
      <c r="K84" s="65">
        <f t="shared" si="2"/>
        <v>109702927</v>
      </c>
      <c r="L84" s="66"/>
      <c r="O84" s="67" t="s">
        <v>95</v>
      </c>
    </row>
    <row r="85" spans="1:15" s="67" customFormat="1" ht="32.4" customHeight="1">
      <c r="A85" s="60" t="s">
        <v>102</v>
      </c>
      <c r="B85" s="61">
        <v>6</v>
      </c>
      <c r="C85" s="90" t="s">
        <v>103</v>
      </c>
      <c r="D85" s="63" t="s">
        <v>240</v>
      </c>
      <c r="E85" s="62" t="s">
        <v>184</v>
      </c>
      <c r="F85" s="64" t="s">
        <v>187</v>
      </c>
      <c r="G85" s="65">
        <v>365001000</v>
      </c>
      <c r="H85" s="65" t="s">
        <v>182</v>
      </c>
      <c r="I85" s="65"/>
      <c r="J85" s="65" t="s">
        <v>187</v>
      </c>
      <c r="K85" s="65">
        <f t="shared" si="2"/>
        <v>390551070</v>
      </c>
      <c r="L85" s="66"/>
      <c r="O85" s="67" t="s">
        <v>95</v>
      </c>
    </row>
    <row r="86" spans="1:15" s="67" customFormat="1" ht="27.6">
      <c r="A86" s="60" t="s">
        <v>104</v>
      </c>
      <c r="B86" s="61">
        <v>7</v>
      </c>
      <c r="C86" s="69" t="s">
        <v>105</v>
      </c>
      <c r="D86" s="63" t="s">
        <v>241</v>
      </c>
      <c r="E86" s="62" t="s">
        <v>184</v>
      </c>
      <c r="F86" s="64" t="s">
        <v>222</v>
      </c>
      <c r="G86" s="65">
        <f>[1]SDKI.15.040.klola.media.center!M30</f>
        <v>266414000</v>
      </c>
      <c r="H86" s="65" t="s">
        <v>182</v>
      </c>
      <c r="I86" s="65"/>
      <c r="J86" s="65" t="s">
        <v>222</v>
      </c>
      <c r="K86" s="65">
        <f t="shared" si="2"/>
        <v>285062980</v>
      </c>
      <c r="L86" s="66"/>
      <c r="O86" s="67" t="s">
        <v>95</v>
      </c>
    </row>
    <row r="87" spans="1:15" s="67" customFormat="1" ht="13.8">
      <c r="A87" s="60"/>
      <c r="B87" s="61"/>
      <c r="C87" s="69"/>
      <c r="D87" s="63"/>
      <c r="E87" s="62"/>
      <c r="F87" s="64"/>
      <c r="G87" s="65"/>
      <c r="H87" s="65"/>
      <c r="I87" s="65"/>
      <c r="J87" s="65"/>
      <c r="K87" s="65"/>
      <c r="L87" s="66"/>
    </row>
    <row r="88" spans="1:15" s="38" customFormat="1" ht="13.8">
      <c r="A88" s="30" t="s">
        <v>106</v>
      </c>
      <c r="B88" s="135" t="s">
        <v>107</v>
      </c>
      <c r="C88" s="136"/>
      <c r="D88" s="56" t="s">
        <v>21</v>
      </c>
      <c r="E88" s="55"/>
      <c r="F88" s="57"/>
      <c r="G88" s="58">
        <f>SUM(G90:G92)</f>
        <v>87440000</v>
      </c>
      <c r="H88" s="58"/>
      <c r="I88" s="58"/>
      <c r="J88" s="58"/>
      <c r="K88" s="58">
        <f>SUM(K90:K92)</f>
        <v>93560800</v>
      </c>
      <c r="L88" s="37"/>
    </row>
    <row r="89" spans="1:15" s="67" customFormat="1" ht="13.8">
      <c r="A89" s="60"/>
      <c r="B89" s="61"/>
      <c r="C89" s="69"/>
      <c r="D89" s="63"/>
      <c r="E89" s="62"/>
      <c r="F89" s="64"/>
      <c r="G89" s="65"/>
      <c r="H89" s="65"/>
      <c r="I89" s="65"/>
      <c r="J89" s="65"/>
      <c r="K89" s="65"/>
      <c r="L89" s="66"/>
    </row>
    <row r="90" spans="1:15" s="67" customFormat="1" ht="27.6">
      <c r="A90" s="60" t="s">
        <v>108</v>
      </c>
      <c r="B90" s="61">
        <v>1</v>
      </c>
      <c r="C90" s="90" t="s">
        <v>109</v>
      </c>
      <c r="D90" s="63" t="s">
        <v>242</v>
      </c>
      <c r="E90" s="62" t="s">
        <v>184</v>
      </c>
      <c r="F90" s="64" t="s">
        <v>243</v>
      </c>
      <c r="G90" s="65">
        <f>'[1]PBE.rip.e-Gov'!Q31</f>
        <v>87440000</v>
      </c>
      <c r="H90" s="65" t="s">
        <v>182</v>
      </c>
      <c r="I90" s="65" t="s">
        <v>21</v>
      </c>
      <c r="J90" s="65" t="s">
        <v>243</v>
      </c>
      <c r="K90" s="65">
        <f>G90+G90*7%</f>
        <v>93560800</v>
      </c>
      <c r="L90" s="66"/>
      <c r="O90" s="67" t="s">
        <v>58</v>
      </c>
    </row>
    <row r="91" spans="1:15" s="67" customFormat="1" ht="27.6">
      <c r="A91" s="60" t="s">
        <v>110</v>
      </c>
      <c r="B91" s="61">
        <v>2</v>
      </c>
      <c r="C91" s="90" t="s">
        <v>111</v>
      </c>
      <c r="D91" s="63" t="s">
        <v>244</v>
      </c>
      <c r="E91" s="62" t="s">
        <v>184</v>
      </c>
      <c r="F91" s="64" t="s">
        <v>243</v>
      </c>
      <c r="G91" s="84">
        <v>0</v>
      </c>
      <c r="H91" s="65" t="s">
        <v>182</v>
      </c>
      <c r="I91" s="65" t="s">
        <v>21</v>
      </c>
      <c r="J91" s="65" t="s">
        <v>243</v>
      </c>
      <c r="K91" s="84">
        <f>G91+G91*7%</f>
        <v>0</v>
      </c>
      <c r="L91" s="66"/>
      <c r="O91" s="67" t="s">
        <v>58</v>
      </c>
    </row>
    <row r="92" spans="1:15" s="67" customFormat="1" ht="27.6">
      <c r="A92" s="60" t="s">
        <v>245</v>
      </c>
      <c r="B92" s="61">
        <v>3</v>
      </c>
      <c r="C92" s="90" t="s">
        <v>246</v>
      </c>
      <c r="D92" s="63" t="s">
        <v>247</v>
      </c>
      <c r="E92" s="62" t="s">
        <v>184</v>
      </c>
      <c r="F92" s="64" t="s">
        <v>243</v>
      </c>
      <c r="G92" s="84">
        <v>0</v>
      </c>
      <c r="H92" s="65" t="s">
        <v>182</v>
      </c>
      <c r="I92" s="65" t="s">
        <v>21</v>
      </c>
      <c r="J92" s="65" t="s">
        <v>243</v>
      </c>
      <c r="K92" s="84">
        <f>G92+G92*7%</f>
        <v>0</v>
      </c>
      <c r="L92" s="66"/>
      <c r="O92" s="67" t="s">
        <v>58</v>
      </c>
    </row>
    <row r="93" spans="1:15" s="67" customFormat="1" ht="9.6" customHeight="1">
      <c r="A93" s="60"/>
      <c r="B93" s="61"/>
      <c r="C93" s="69"/>
      <c r="D93" s="63"/>
      <c r="E93" s="62"/>
      <c r="F93" s="64"/>
      <c r="G93" s="65"/>
      <c r="H93" s="65"/>
      <c r="I93" s="65"/>
      <c r="J93" s="65"/>
      <c r="K93" s="65"/>
      <c r="L93" s="66"/>
    </row>
    <row r="94" spans="1:15" s="38" customFormat="1" ht="27.6">
      <c r="A94" s="30" t="s">
        <v>112</v>
      </c>
      <c r="B94" s="135" t="s">
        <v>113</v>
      </c>
      <c r="C94" s="136"/>
      <c r="D94" s="56" t="s">
        <v>248</v>
      </c>
      <c r="E94" s="55"/>
      <c r="F94" s="57"/>
      <c r="G94" s="58">
        <f>SUM(G96:G101)</f>
        <v>1142946000</v>
      </c>
      <c r="H94" s="58"/>
      <c r="I94" s="58"/>
      <c r="J94" s="58"/>
      <c r="K94" s="58">
        <f>SUM(K96:K101)</f>
        <v>1222952220</v>
      </c>
      <c r="L94" s="37"/>
    </row>
    <row r="95" spans="1:15" s="67" customFormat="1" ht="6.6" customHeight="1">
      <c r="A95" s="60"/>
      <c r="B95" s="61"/>
      <c r="C95" s="69"/>
      <c r="D95" s="63"/>
      <c r="E95" s="62"/>
      <c r="F95" s="64"/>
      <c r="G95" s="65"/>
      <c r="H95" s="65"/>
      <c r="I95" s="65"/>
      <c r="J95" s="65"/>
      <c r="K95" s="65"/>
      <c r="L95" s="66"/>
    </row>
    <row r="96" spans="1:15" s="67" customFormat="1" ht="31.8" customHeight="1">
      <c r="A96" s="60" t="s">
        <v>114</v>
      </c>
      <c r="B96" s="61">
        <v>1</v>
      </c>
      <c r="C96" s="69" t="s">
        <v>115</v>
      </c>
      <c r="D96" s="63" t="s">
        <v>249</v>
      </c>
      <c r="E96" s="62" t="s">
        <v>184</v>
      </c>
      <c r="F96" s="64" t="s">
        <v>250</v>
      </c>
      <c r="G96" s="65">
        <f>[1]PPIP.17.004.sosialdiseminasi!Y23</f>
        <v>266530000</v>
      </c>
      <c r="H96" s="65" t="s">
        <v>182</v>
      </c>
      <c r="I96" s="65" t="s">
        <v>21</v>
      </c>
      <c r="J96" s="65" t="str">
        <f>F96</f>
        <v>200 orang</v>
      </c>
      <c r="K96" s="65">
        <f t="shared" ref="K96:K101" si="3">G96+G96*7%</f>
        <v>285187100</v>
      </c>
      <c r="L96" s="66"/>
      <c r="O96" s="67" t="s">
        <v>116</v>
      </c>
    </row>
    <row r="97" spans="1:15" s="67" customFormat="1" ht="20.399999999999999" customHeight="1">
      <c r="A97" s="60" t="s">
        <v>117</v>
      </c>
      <c r="B97" s="61">
        <v>2</v>
      </c>
      <c r="C97" s="69" t="s">
        <v>118</v>
      </c>
      <c r="D97" s="63" t="s">
        <v>251</v>
      </c>
      <c r="E97" s="62" t="s">
        <v>184</v>
      </c>
      <c r="F97" s="64" t="s">
        <v>252</v>
      </c>
      <c r="G97" s="65">
        <f>[1]PPIP.17.005.sosialisasi.KIP!I24</f>
        <v>127408000</v>
      </c>
      <c r="H97" s="65" t="s">
        <v>182</v>
      </c>
      <c r="I97" s="65" t="s">
        <v>21</v>
      </c>
      <c r="J97" s="65" t="s">
        <v>252</v>
      </c>
      <c r="K97" s="65">
        <f t="shared" si="3"/>
        <v>136326560</v>
      </c>
      <c r="L97" s="66"/>
      <c r="O97" s="67" t="s">
        <v>116</v>
      </c>
    </row>
    <row r="98" spans="1:15" s="67" customFormat="1" ht="23.4" customHeight="1">
      <c r="A98" s="60" t="s">
        <v>119</v>
      </c>
      <c r="B98" s="61">
        <v>3</v>
      </c>
      <c r="C98" s="90" t="s">
        <v>120</v>
      </c>
      <c r="D98" s="63" t="s">
        <v>253</v>
      </c>
      <c r="E98" s="62" t="s">
        <v>184</v>
      </c>
      <c r="F98" s="64" t="s">
        <v>254</v>
      </c>
      <c r="G98" s="65">
        <f>[1]PPIP.17.006.PPID!AB23</f>
        <v>294066000</v>
      </c>
      <c r="H98" s="65" t="s">
        <v>182</v>
      </c>
      <c r="I98" s="65" t="s">
        <v>21</v>
      </c>
      <c r="J98" s="65" t="s">
        <v>254</v>
      </c>
      <c r="K98" s="65">
        <f t="shared" si="3"/>
        <v>314650620</v>
      </c>
      <c r="L98" s="66"/>
      <c r="O98" s="67" t="s">
        <v>116</v>
      </c>
    </row>
    <row r="99" spans="1:15" s="67" customFormat="1" ht="27.6">
      <c r="A99" s="60" t="s">
        <v>121</v>
      </c>
      <c r="B99" s="61">
        <v>4</v>
      </c>
      <c r="C99" s="90" t="s">
        <v>122</v>
      </c>
      <c r="D99" s="63" t="s">
        <v>255</v>
      </c>
      <c r="E99" s="62" t="s">
        <v>184</v>
      </c>
      <c r="F99" s="64" t="s">
        <v>254</v>
      </c>
      <c r="G99" s="65">
        <f>[1]PPIP.17.007.sp4n.lapor!I25</f>
        <v>141336000</v>
      </c>
      <c r="H99" s="65" t="s">
        <v>182</v>
      </c>
      <c r="I99" s="65" t="s">
        <v>21</v>
      </c>
      <c r="J99" s="65" t="s">
        <v>254</v>
      </c>
      <c r="K99" s="65">
        <f t="shared" si="3"/>
        <v>151229520</v>
      </c>
      <c r="L99" s="66"/>
      <c r="O99" s="67" t="s">
        <v>116</v>
      </c>
    </row>
    <row r="100" spans="1:15" s="67" customFormat="1" ht="48.6" customHeight="1">
      <c r="A100" s="60" t="s">
        <v>123</v>
      </c>
      <c r="B100" s="61">
        <v>5</v>
      </c>
      <c r="C100" s="90" t="s">
        <v>124</v>
      </c>
      <c r="D100" s="63" t="s">
        <v>256</v>
      </c>
      <c r="E100" s="62" t="s">
        <v>184</v>
      </c>
      <c r="F100" s="64" t="s">
        <v>187</v>
      </c>
      <c r="G100" s="65">
        <f>[1]PPIP.17.0xx.brdayaKIM!I26</f>
        <v>164110000</v>
      </c>
      <c r="H100" s="65" t="s">
        <v>182</v>
      </c>
      <c r="I100" s="65" t="s">
        <v>21</v>
      </c>
      <c r="J100" s="65" t="s">
        <v>187</v>
      </c>
      <c r="K100" s="65">
        <f t="shared" si="3"/>
        <v>175597700</v>
      </c>
      <c r="L100" s="66"/>
      <c r="O100" s="67" t="s">
        <v>116</v>
      </c>
    </row>
    <row r="101" spans="1:15" s="67" customFormat="1" ht="27.6">
      <c r="A101" s="60" t="s">
        <v>125</v>
      </c>
      <c r="B101" s="61">
        <v>6</v>
      </c>
      <c r="C101" s="90" t="s">
        <v>126</v>
      </c>
      <c r="D101" s="63" t="s">
        <v>257</v>
      </c>
      <c r="E101" s="62" t="s">
        <v>184</v>
      </c>
      <c r="F101" s="64" t="s">
        <v>258</v>
      </c>
      <c r="G101" s="65">
        <f>[1]SDKI.15.029.rakor.bakohumas!M26</f>
        <v>149496000</v>
      </c>
      <c r="H101" s="65" t="s">
        <v>182</v>
      </c>
      <c r="I101" s="65"/>
      <c r="J101" s="65" t="s">
        <v>258</v>
      </c>
      <c r="K101" s="65">
        <f t="shared" si="3"/>
        <v>159960720</v>
      </c>
      <c r="L101" s="66"/>
      <c r="O101" s="67" t="s">
        <v>95</v>
      </c>
    </row>
    <row r="102" spans="1:15" s="67" customFormat="1" ht="13.8" customHeight="1">
      <c r="A102" s="91"/>
      <c r="B102" s="92"/>
      <c r="C102" s="93"/>
      <c r="D102" s="94"/>
      <c r="E102" s="95"/>
      <c r="F102" s="96"/>
      <c r="G102" s="97"/>
      <c r="H102" s="97"/>
      <c r="I102" s="97"/>
      <c r="J102" s="97"/>
      <c r="K102" s="97"/>
      <c r="L102" s="66"/>
    </row>
    <row r="103" spans="1:15" s="67" customFormat="1" ht="13.8">
      <c r="A103" s="76"/>
      <c r="B103" s="77"/>
      <c r="C103" s="83"/>
      <c r="D103" s="79"/>
      <c r="E103" s="78"/>
      <c r="F103" s="80"/>
      <c r="G103" s="81"/>
      <c r="H103" s="81"/>
      <c r="I103" s="81"/>
      <c r="J103" s="81"/>
      <c r="K103" s="81"/>
      <c r="L103" s="66"/>
    </row>
    <row r="104" spans="1:15" s="67" customFormat="1" ht="13.8">
      <c r="A104" s="76"/>
      <c r="B104" s="77"/>
      <c r="C104" s="83"/>
      <c r="D104" s="79"/>
      <c r="E104" s="78"/>
      <c r="F104" s="80"/>
      <c r="G104" s="81"/>
      <c r="H104" s="81"/>
      <c r="I104" s="81"/>
      <c r="J104" s="81"/>
      <c r="K104" s="81"/>
      <c r="L104" s="66"/>
    </row>
    <row r="105" spans="1:15" s="67" customFormat="1" ht="13.8">
      <c r="A105" s="76"/>
      <c r="B105" s="77"/>
      <c r="C105" s="83"/>
      <c r="D105" s="79"/>
      <c r="E105" s="78"/>
      <c r="F105" s="80"/>
      <c r="G105" s="81"/>
      <c r="H105" s="81"/>
      <c r="I105" s="81"/>
      <c r="J105" s="81"/>
      <c r="K105" s="81"/>
      <c r="L105" s="66"/>
    </row>
    <row r="106" spans="1:15" s="67" customFormat="1" ht="13.8">
      <c r="A106" s="76"/>
      <c r="B106" s="77"/>
      <c r="C106" s="83"/>
      <c r="D106" s="79"/>
      <c r="E106" s="78"/>
      <c r="F106" s="80"/>
      <c r="G106" s="81"/>
      <c r="H106" s="81"/>
      <c r="I106" s="81"/>
      <c r="J106" s="81"/>
      <c r="K106" s="81"/>
      <c r="L106" s="66"/>
    </row>
    <row r="107" spans="1:15" s="67" customFormat="1" ht="13.8">
      <c r="A107" s="76"/>
      <c r="B107" s="77"/>
      <c r="C107" s="83"/>
      <c r="D107" s="79"/>
      <c r="E107" s="78"/>
      <c r="F107" s="80"/>
      <c r="G107" s="81"/>
      <c r="H107" s="81"/>
      <c r="I107" s="81"/>
      <c r="J107" s="81"/>
      <c r="K107" s="81"/>
      <c r="L107" s="66"/>
    </row>
    <row r="108" spans="1:15" s="67" customFormat="1" ht="13.8">
      <c r="A108" s="76"/>
      <c r="B108" s="77"/>
      <c r="C108" s="83"/>
      <c r="D108" s="79"/>
      <c r="E108" s="98"/>
      <c r="F108" s="99"/>
      <c r="G108" s="100"/>
      <c r="H108" s="81"/>
      <c r="I108" s="81"/>
      <c r="J108" s="100"/>
      <c r="K108" s="100"/>
      <c r="L108" s="66"/>
    </row>
    <row r="109" spans="1:15" s="19" customFormat="1" ht="13.8">
      <c r="A109" s="137" t="s">
        <v>9</v>
      </c>
      <c r="B109" s="139" t="s">
        <v>10</v>
      </c>
      <c r="C109" s="140"/>
      <c r="D109" s="143" t="s">
        <v>164</v>
      </c>
      <c r="E109" s="145" t="s">
        <v>165</v>
      </c>
      <c r="F109" s="146"/>
      <c r="G109" s="147"/>
      <c r="H109" s="127" t="s">
        <v>166</v>
      </c>
      <c r="I109" s="127" t="s">
        <v>167</v>
      </c>
      <c r="J109" s="129" t="s">
        <v>168</v>
      </c>
      <c r="K109" s="130"/>
      <c r="L109" s="18"/>
    </row>
    <row r="110" spans="1:15" s="23" customFormat="1" ht="57" customHeight="1">
      <c r="A110" s="138"/>
      <c r="B110" s="141"/>
      <c r="C110" s="142"/>
      <c r="D110" s="144"/>
      <c r="E110" s="20" t="s">
        <v>169</v>
      </c>
      <c r="F110" s="21" t="s">
        <v>170</v>
      </c>
      <c r="G110" s="21" t="s">
        <v>171</v>
      </c>
      <c r="H110" s="148"/>
      <c r="I110" s="128"/>
      <c r="J110" s="21" t="s">
        <v>170</v>
      </c>
      <c r="K110" s="21" t="s">
        <v>171</v>
      </c>
      <c r="L110" s="22"/>
    </row>
    <row r="111" spans="1:15" s="29" customFormat="1" ht="13.8">
      <c r="A111" s="24" t="s">
        <v>172</v>
      </c>
      <c r="B111" s="131" t="s">
        <v>4</v>
      </c>
      <c r="C111" s="132"/>
      <c r="D111" s="25" t="s">
        <v>173</v>
      </c>
      <c r="E111" s="25" t="s">
        <v>174</v>
      </c>
      <c r="F111" s="26" t="s">
        <v>3</v>
      </c>
      <c r="G111" s="27" t="s">
        <v>175</v>
      </c>
      <c r="H111" s="27" t="s">
        <v>176</v>
      </c>
      <c r="I111" s="27" t="s">
        <v>177</v>
      </c>
      <c r="J111" s="27" t="s">
        <v>178</v>
      </c>
      <c r="K111" s="27" t="s">
        <v>179</v>
      </c>
      <c r="L111" s="28"/>
    </row>
    <row r="112" spans="1:15" s="38" customFormat="1" ht="36.6" customHeight="1">
      <c r="A112" s="30" t="s">
        <v>127</v>
      </c>
      <c r="B112" s="133" t="s">
        <v>128</v>
      </c>
      <c r="C112" s="134"/>
      <c r="D112" s="56" t="s">
        <v>259</v>
      </c>
      <c r="E112" s="55"/>
      <c r="F112" s="57"/>
      <c r="G112" s="58">
        <f>SUM(G113:G115)</f>
        <v>4153739600</v>
      </c>
      <c r="H112" s="58"/>
      <c r="I112" s="58"/>
      <c r="J112" s="57"/>
      <c r="K112" s="58">
        <f>SUM(K113:K115)</f>
        <v>4444501372</v>
      </c>
      <c r="L112" s="37"/>
    </row>
    <row r="113" spans="1:15" s="67" customFormat="1" ht="37.799999999999997" customHeight="1">
      <c r="A113" s="60" t="s">
        <v>129</v>
      </c>
      <c r="B113" s="61" t="s">
        <v>6</v>
      </c>
      <c r="C113" s="69" t="s">
        <v>130</v>
      </c>
      <c r="D113" s="63" t="s">
        <v>260</v>
      </c>
      <c r="E113" s="62" t="s">
        <v>184</v>
      </c>
      <c r="F113" s="64" t="s">
        <v>261</v>
      </c>
      <c r="G113" s="65">
        <f>[1]SDKI.18.001.sbarluas.bangda!M30</f>
        <v>217250000</v>
      </c>
      <c r="H113" s="65" t="s">
        <v>182</v>
      </c>
      <c r="I113" s="65" t="s">
        <v>21</v>
      </c>
      <c r="J113" s="65" t="s">
        <v>261</v>
      </c>
      <c r="K113" s="65">
        <f>G113+G113*7%</f>
        <v>232457500</v>
      </c>
      <c r="L113" s="66"/>
      <c r="O113" s="67" t="s">
        <v>95</v>
      </c>
    </row>
    <row r="114" spans="1:15" s="67" customFormat="1" ht="37.799999999999997" customHeight="1">
      <c r="A114" s="60" t="s">
        <v>131</v>
      </c>
      <c r="B114" s="61">
        <v>2</v>
      </c>
      <c r="C114" s="90" t="s">
        <v>132</v>
      </c>
      <c r="D114" s="63" t="s">
        <v>262</v>
      </c>
      <c r="E114" s="62" t="s">
        <v>184</v>
      </c>
      <c r="F114" s="64" t="s">
        <v>187</v>
      </c>
      <c r="G114" s="65">
        <f>[1]SDKI.18.007.liputdok.bangda!M29</f>
        <v>551489600</v>
      </c>
      <c r="H114" s="65" t="s">
        <v>182</v>
      </c>
      <c r="I114" s="65" t="s">
        <v>21</v>
      </c>
      <c r="J114" s="65" t="s">
        <v>187</v>
      </c>
      <c r="K114" s="65">
        <f>G114+G114*7%</f>
        <v>590093872</v>
      </c>
      <c r="L114" s="66"/>
      <c r="O114" s="67" t="s">
        <v>95</v>
      </c>
    </row>
    <row r="115" spans="1:15" s="67" customFormat="1" ht="27.6">
      <c r="A115" s="60" t="s">
        <v>133</v>
      </c>
      <c r="B115" s="61">
        <v>3</v>
      </c>
      <c r="C115" s="90" t="s">
        <v>134</v>
      </c>
      <c r="D115" s="63" t="s">
        <v>263</v>
      </c>
      <c r="E115" s="62" t="s">
        <v>184</v>
      </c>
      <c r="F115" s="64" t="s">
        <v>187</v>
      </c>
      <c r="G115" s="65">
        <f>'[1]18.008.SDKI.pubjak.medmass'!M28</f>
        <v>3385000000</v>
      </c>
      <c r="H115" s="65" t="s">
        <v>182</v>
      </c>
      <c r="I115" s="65" t="s">
        <v>211</v>
      </c>
      <c r="J115" s="65" t="s">
        <v>187</v>
      </c>
      <c r="K115" s="65">
        <f>G115+G115*7%</f>
        <v>3621950000</v>
      </c>
      <c r="L115" s="66"/>
      <c r="O115" s="67" t="s">
        <v>95</v>
      </c>
    </row>
    <row r="116" spans="1:15" s="67" customFormat="1" ht="18.600000000000001" customHeight="1">
      <c r="A116" s="60"/>
      <c r="B116" s="61"/>
      <c r="C116" s="90"/>
      <c r="D116" s="63"/>
      <c r="E116" s="62"/>
      <c r="F116" s="64"/>
      <c r="G116" s="65"/>
      <c r="H116" s="65"/>
      <c r="I116" s="65"/>
      <c r="J116" s="65"/>
      <c r="K116" s="65"/>
      <c r="L116" s="66"/>
    </row>
    <row r="117" spans="1:15" s="38" customFormat="1" ht="13.8">
      <c r="A117" s="30" t="s">
        <v>135</v>
      </c>
      <c r="B117" s="31" t="s">
        <v>136</v>
      </c>
      <c r="C117" s="32"/>
      <c r="D117" s="56" t="s">
        <v>21</v>
      </c>
      <c r="E117" s="55"/>
      <c r="F117" s="57"/>
      <c r="G117" s="58">
        <f>SUM(G119)</f>
        <v>621978000</v>
      </c>
      <c r="H117" s="58"/>
      <c r="I117" s="58"/>
      <c r="J117" s="58"/>
      <c r="K117" s="58">
        <f>SUM(K119)</f>
        <v>665516460</v>
      </c>
      <c r="L117" s="37"/>
    </row>
    <row r="118" spans="1:15" s="67" customFormat="1" ht="13.8">
      <c r="A118" s="60"/>
      <c r="B118" s="61"/>
      <c r="C118" s="69"/>
      <c r="D118" s="63"/>
      <c r="E118" s="62"/>
      <c r="F118" s="64"/>
      <c r="G118" s="65"/>
      <c r="H118" s="65"/>
      <c r="I118" s="65"/>
      <c r="J118" s="65"/>
      <c r="K118" s="65"/>
      <c r="L118" s="66"/>
    </row>
    <row r="119" spans="1:15" s="38" customFormat="1" ht="31.8" customHeight="1">
      <c r="A119" s="30" t="s">
        <v>137</v>
      </c>
      <c r="B119" s="31" t="s">
        <v>138</v>
      </c>
      <c r="C119" s="32"/>
      <c r="D119" s="56" t="s">
        <v>264</v>
      </c>
      <c r="E119" s="55"/>
      <c r="F119" s="57"/>
      <c r="G119" s="58">
        <f>SUM(G121:G122)</f>
        <v>621978000</v>
      </c>
      <c r="H119" s="58"/>
      <c r="I119" s="58"/>
      <c r="J119" s="58"/>
      <c r="K119" s="58">
        <f>SUM(K121:K122)</f>
        <v>665516460</v>
      </c>
      <c r="L119" s="37"/>
    </row>
    <row r="120" spans="1:15" s="67" customFormat="1" ht="13.8">
      <c r="A120" s="60"/>
      <c r="B120" s="61"/>
      <c r="C120" s="69"/>
      <c r="D120" s="63"/>
      <c r="E120" s="62"/>
      <c r="F120" s="64"/>
      <c r="G120" s="65"/>
      <c r="H120" s="65"/>
      <c r="I120" s="65"/>
      <c r="J120" s="65"/>
      <c r="K120" s="65"/>
      <c r="L120" s="66"/>
    </row>
    <row r="121" spans="1:15" s="67" customFormat="1" ht="36.6" customHeight="1">
      <c r="A121" s="60" t="s">
        <v>139</v>
      </c>
      <c r="B121" s="61" t="s">
        <v>6</v>
      </c>
      <c r="C121" s="90" t="s">
        <v>140</v>
      </c>
      <c r="D121" s="63" t="s">
        <v>265</v>
      </c>
      <c r="E121" s="62" t="s">
        <v>184</v>
      </c>
      <c r="F121" s="64" t="s">
        <v>266</v>
      </c>
      <c r="G121" s="65">
        <f>[1]STAT.15.012.sinkron.data.stat!T33</f>
        <v>391978000</v>
      </c>
      <c r="H121" s="65" t="s">
        <v>182</v>
      </c>
      <c r="I121" s="65"/>
      <c r="J121" s="64" t="s">
        <v>266</v>
      </c>
      <c r="K121" s="65">
        <f>G121+G121*7%</f>
        <v>419416460</v>
      </c>
      <c r="L121" s="66"/>
      <c r="O121" s="67" t="s">
        <v>141</v>
      </c>
    </row>
    <row r="122" spans="1:15" s="67" customFormat="1" ht="27.6">
      <c r="A122" s="60"/>
      <c r="B122" s="61">
        <v>3</v>
      </c>
      <c r="C122" s="90" t="s">
        <v>142</v>
      </c>
      <c r="D122" s="63" t="s">
        <v>267</v>
      </c>
      <c r="E122" s="62" t="s">
        <v>184</v>
      </c>
      <c r="F122" s="64" t="s">
        <v>266</v>
      </c>
      <c r="G122" s="101">
        <v>230000000</v>
      </c>
      <c r="H122" s="65" t="s">
        <v>182</v>
      </c>
      <c r="I122" s="65"/>
      <c r="J122" s="64" t="s">
        <v>266</v>
      </c>
      <c r="K122" s="101">
        <f>G122+G122*7%</f>
        <v>246100000</v>
      </c>
      <c r="L122" s="66"/>
      <c r="O122" s="67" t="s">
        <v>141</v>
      </c>
    </row>
    <row r="123" spans="1:15" s="67" customFormat="1" ht="13.8">
      <c r="A123" s="60"/>
      <c r="B123" s="61"/>
      <c r="C123" s="69"/>
      <c r="D123" s="63"/>
      <c r="E123" s="62"/>
      <c r="F123" s="64"/>
      <c r="G123" s="65" t="s">
        <v>21</v>
      </c>
      <c r="H123" s="65"/>
      <c r="I123" s="65"/>
      <c r="J123" s="65"/>
      <c r="K123" s="65"/>
      <c r="L123" s="66"/>
    </row>
    <row r="124" spans="1:15" s="67" customFormat="1" ht="13.8">
      <c r="A124" s="70"/>
      <c r="B124" s="71"/>
      <c r="C124" s="102"/>
      <c r="D124" s="73"/>
      <c r="E124" s="72"/>
      <c r="F124" s="74"/>
      <c r="G124" s="75"/>
      <c r="H124" s="75"/>
      <c r="I124" s="75"/>
      <c r="J124" s="75"/>
      <c r="K124" s="75"/>
      <c r="L124" s="66"/>
    </row>
    <row r="125" spans="1:15" s="67" customFormat="1" ht="13.8">
      <c r="A125" s="76"/>
      <c r="B125" s="77"/>
      <c r="C125" s="83"/>
      <c r="D125" s="79"/>
      <c r="E125" s="78"/>
      <c r="F125" s="80"/>
      <c r="G125" s="81"/>
      <c r="H125" s="81"/>
      <c r="I125" s="81"/>
      <c r="J125" s="81"/>
      <c r="K125" s="81"/>
      <c r="L125" s="66"/>
    </row>
    <row r="126" spans="1:15" s="67" customFormat="1" ht="13.8">
      <c r="A126" s="76"/>
      <c r="B126" s="77"/>
      <c r="C126" s="83"/>
      <c r="D126" s="79"/>
      <c r="E126" s="78"/>
      <c r="F126" s="80"/>
      <c r="G126" s="81"/>
      <c r="H126" s="81"/>
      <c r="I126" s="81"/>
      <c r="J126" s="81"/>
      <c r="K126" s="81"/>
      <c r="L126" s="66"/>
    </row>
    <row r="127" spans="1:15" s="67" customFormat="1" ht="13.8">
      <c r="A127" s="76"/>
      <c r="B127" s="77"/>
      <c r="C127" s="83"/>
      <c r="D127" s="79"/>
      <c r="E127" s="78"/>
      <c r="F127" s="80"/>
      <c r="G127" s="81"/>
      <c r="H127" s="81"/>
      <c r="I127" s="81"/>
      <c r="J127" s="81"/>
      <c r="K127" s="81"/>
      <c r="L127" s="66"/>
    </row>
    <row r="128" spans="1:15" s="67" customFormat="1" ht="13.8">
      <c r="A128" s="76"/>
      <c r="B128" s="77"/>
      <c r="C128" s="83"/>
      <c r="D128" s="79"/>
      <c r="E128" s="78"/>
      <c r="F128" s="80"/>
      <c r="G128" s="81"/>
      <c r="H128" s="81"/>
      <c r="I128" s="81"/>
      <c r="J128" s="81"/>
      <c r="K128" s="81"/>
      <c r="L128" s="66"/>
    </row>
    <row r="129" spans="1:12" s="67" customFormat="1" ht="13.8">
      <c r="A129" s="76"/>
      <c r="B129" s="77"/>
      <c r="C129" s="83"/>
      <c r="D129" s="79"/>
      <c r="E129" s="78"/>
      <c r="F129" s="80"/>
      <c r="G129" s="81"/>
      <c r="H129" s="81"/>
      <c r="I129" s="81"/>
      <c r="J129" s="81"/>
      <c r="K129" s="81"/>
      <c r="L129" s="66"/>
    </row>
    <row r="130" spans="1:12" s="67" customFormat="1" ht="13.8">
      <c r="A130" s="76"/>
      <c r="B130" s="77"/>
      <c r="C130" s="83"/>
      <c r="D130" s="79"/>
      <c r="E130" s="78"/>
      <c r="F130" s="80"/>
      <c r="G130" s="81"/>
      <c r="H130" s="81"/>
      <c r="I130" s="81"/>
      <c r="J130" s="81"/>
      <c r="K130" s="81"/>
      <c r="L130" s="66"/>
    </row>
    <row r="131" spans="1:12" s="67" customFormat="1" ht="13.8">
      <c r="A131" s="76"/>
      <c r="B131" s="77"/>
      <c r="C131" s="83"/>
      <c r="D131" s="79"/>
      <c r="E131" s="78"/>
      <c r="F131" s="80"/>
      <c r="G131" s="81"/>
      <c r="H131" s="81"/>
      <c r="I131" s="81"/>
      <c r="J131" s="81"/>
      <c r="K131" s="81"/>
      <c r="L131" s="66"/>
    </row>
    <row r="132" spans="1:12" s="67" customFormat="1" ht="13.8">
      <c r="A132" s="76"/>
      <c r="B132" s="77"/>
      <c r="C132" s="83"/>
      <c r="D132" s="79"/>
      <c r="E132" s="78"/>
      <c r="F132" s="80"/>
      <c r="G132" s="81"/>
      <c r="H132" s="81"/>
      <c r="I132" s="81"/>
      <c r="J132" s="81"/>
      <c r="K132" s="81"/>
      <c r="L132" s="66"/>
    </row>
    <row r="133" spans="1:12" s="67" customFormat="1" ht="13.8">
      <c r="A133" s="76"/>
      <c r="B133" s="77"/>
      <c r="C133" s="83"/>
      <c r="D133" s="79"/>
      <c r="E133" s="78"/>
      <c r="F133" s="80"/>
      <c r="G133" s="81"/>
      <c r="H133" s="81"/>
      <c r="I133" s="81"/>
      <c r="J133" s="81"/>
      <c r="K133" s="81"/>
      <c r="L133" s="66"/>
    </row>
    <row r="134" spans="1:12" s="67" customFormat="1" ht="13.8">
      <c r="A134" s="76"/>
      <c r="B134" s="77"/>
      <c r="C134" s="83"/>
      <c r="D134" s="79"/>
      <c r="E134" s="78"/>
      <c r="F134" s="80"/>
      <c r="G134" s="81"/>
      <c r="H134" s="81"/>
      <c r="I134" s="81"/>
      <c r="J134" s="81"/>
      <c r="K134" s="81"/>
      <c r="L134" s="66"/>
    </row>
    <row r="135" spans="1:12" s="67" customFormat="1" ht="13.8">
      <c r="A135" s="76"/>
      <c r="B135" s="77"/>
      <c r="C135" s="83"/>
      <c r="D135" s="79"/>
      <c r="E135" s="78"/>
      <c r="F135" s="80"/>
      <c r="G135" s="81"/>
      <c r="H135" s="81"/>
      <c r="I135" s="81"/>
      <c r="J135" s="81"/>
      <c r="K135" s="81"/>
      <c r="L135" s="66"/>
    </row>
    <row r="136" spans="1:12" s="67" customFormat="1" ht="13.8">
      <c r="A136" s="76"/>
      <c r="B136" s="77"/>
      <c r="C136" s="83"/>
      <c r="D136" s="79"/>
      <c r="E136" s="78"/>
      <c r="F136" s="80"/>
      <c r="G136" s="81"/>
      <c r="H136" s="81"/>
      <c r="I136" s="81"/>
      <c r="J136" s="81"/>
      <c r="K136" s="81"/>
      <c r="L136" s="66"/>
    </row>
    <row r="137" spans="1:12" s="67" customFormat="1" ht="13.8">
      <c r="A137" s="76"/>
      <c r="B137" s="77"/>
      <c r="C137" s="83"/>
      <c r="D137" s="79"/>
      <c r="E137" s="78"/>
      <c r="F137" s="80"/>
      <c r="G137" s="81"/>
      <c r="H137" s="81"/>
      <c r="I137" s="81"/>
      <c r="J137" s="81"/>
      <c r="K137" s="81"/>
      <c r="L137" s="66"/>
    </row>
    <row r="138" spans="1:12" s="67" customFormat="1" ht="13.8">
      <c r="A138" s="76"/>
      <c r="B138" s="77"/>
      <c r="C138" s="83"/>
      <c r="D138" s="79"/>
      <c r="E138" s="78"/>
      <c r="F138" s="80"/>
      <c r="G138" s="81"/>
      <c r="H138" s="81"/>
      <c r="I138" s="81"/>
      <c r="J138" s="81"/>
      <c r="K138" s="81"/>
      <c r="L138" s="66"/>
    </row>
    <row r="139" spans="1:12" s="67" customFormat="1" ht="13.8">
      <c r="A139" s="76"/>
      <c r="B139" s="77"/>
      <c r="C139" s="83"/>
      <c r="D139" s="79"/>
      <c r="E139" s="78"/>
      <c r="F139" s="80"/>
      <c r="G139" s="81"/>
      <c r="H139" s="81"/>
      <c r="I139" s="81"/>
      <c r="J139" s="81"/>
      <c r="K139" s="81"/>
      <c r="L139" s="66"/>
    </row>
    <row r="140" spans="1:12" s="67" customFormat="1" ht="13.8">
      <c r="A140" s="76"/>
      <c r="B140" s="77"/>
      <c r="C140" s="83"/>
      <c r="D140" s="79"/>
      <c r="E140" s="78"/>
      <c r="F140" s="80"/>
      <c r="G140" s="81"/>
      <c r="H140" s="81"/>
      <c r="I140" s="81"/>
      <c r="J140" s="81"/>
      <c r="K140" s="81"/>
      <c r="L140" s="66"/>
    </row>
    <row r="141" spans="1:12" s="67" customFormat="1" ht="13.8">
      <c r="A141" s="76"/>
      <c r="B141" s="77"/>
      <c r="C141" s="83"/>
      <c r="D141" s="79"/>
      <c r="E141" s="78"/>
      <c r="F141" s="80"/>
      <c r="G141" s="81"/>
      <c r="H141" s="81"/>
      <c r="I141" s="81"/>
      <c r="J141" s="81"/>
      <c r="K141" s="81"/>
      <c r="L141" s="66"/>
    </row>
    <row r="142" spans="1:12" s="67" customFormat="1" ht="13.8">
      <c r="A142" s="76"/>
      <c r="B142" s="77"/>
      <c r="C142" s="83"/>
      <c r="D142" s="79"/>
      <c r="E142" s="78"/>
      <c r="F142" s="80"/>
      <c r="G142" s="81"/>
      <c r="H142" s="81"/>
      <c r="I142" s="81"/>
      <c r="J142" s="81"/>
      <c r="K142" s="81"/>
      <c r="L142" s="66"/>
    </row>
    <row r="143" spans="1:12" s="67" customFormat="1" ht="13.8">
      <c r="A143" s="76"/>
      <c r="B143" s="77"/>
      <c r="C143" s="83"/>
      <c r="D143" s="79"/>
      <c r="E143" s="78"/>
      <c r="F143" s="80"/>
      <c r="G143" s="81"/>
      <c r="H143" s="81"/>
      <c r="I143" s="81"/>
      <c r="J143" s="81"/>
      <c r="K143" s="81"/>
      <c r="L143" s="66"/>
    </row>
    <row r="144" spans="1:12" s="67" customFormat="1" ht="13.8">
      <c r="A144" s="76"/>
      <c r="B144" s="77"/>
      <c r="C144" s="83"/>
      <c r="D144" s="79"/>
      <c r="E144" s="78"/>
      <c r="F144" s="80"/>
      <c r="G144" s="81"/>
      <c r="H144" s="81"/>
      <c r="I144" s="81"/>
      <c r="J144" s="81"/>
      <c r="K144" s="81"/>
      <c r="L144" s="66"/>
    </row>
    <row r="145" spans="1:15" s="67" customFormat="1" ht="13.8">
      <c r="A145" s="76"/>
      <c r="B145" s="77"/>
      <c r="C145" s="83"/>
      <c r="D145" s="79"/>
      <c r="E145" s="78"/>
      <c r="F145" s="80"/>
      <c r="G145" s="81"/>
      <c r="H145" s="81"/>
      <c r="I145" s="81"/>
      <c r="J145" s="81"/>
      <c r="K145" s="81"/>
      <c r="L145" s="66"/>
    </row>
    <row r="146" spans="1:15" s="67" customFormat="1" ht="13.8">
      <c r="A146" s="76"/>
      <c r="B146" s="77"/>
      <c r="C146" s="83"/>
      <c r="D146" s="79"/>
      <c r="E146" s="78"/>
      <c r="F146" s="80"/>
      <c r="G146" s="81"/>
      <c r="H146" s="81"/>
      <c r="I146" s="81"/>
      <c r="J146" s="81"/>
      <c r="K146" s="81"/>
      <c r="L146" s="66"/>
    </row>
    <row r="147" spans="1:15" s="67" customFormat="1" ht="13.8">
      <c r="A147" s="76"/>
      <c r="B147" s="77"/>
      <c r="C147" s="83"/>
      <c r="D147" s="79"/>
      <c r="E147" s="78"/>
      <c r="F147" s="80"/>
      <c r="G147" s="81"/>
      <c r="H147" s="81"/>
      <c r="I147" s="81"/>
      <c r="J147" s="81"/>
      <c r="K147" s="81"/>
      <c r="L147" s="66"/>
    </row>
    <row r="148" spans="1:15" s="67" customFormat="1" ht="13.8">
      <c r="A148" s="76"/>
      <c r="B148" s="77"/>
      <c r="C148" s="83"/>
      <c r="D148" s="79"/>
      <c r="E148" s="78"/>
      <c r="F148" s="80"/>
      <c r="G148" s="81"/>
      <c r="H148" s="81"/>
      <c r="I148" s="81"/>
      <c r="J148" s="81"/>
      <c r="K148" s="81"/>
      <c r="L148" s="66"/>
    </row>
    <row r="149" spans="1:15" s="67" customFormat="1" ht="13.8">
      <c r="A149" s="76"/>
      <c r="B149" s="77"/>
      <c r="C149" s="83"/>
      <c r="D149" s="79"/>
      <c r="E149" s="78"/>
      <c r="F149" s="80"/>
      <c r="G149" s="81"/>
      <c r="H149" s="81"/>
      <c r="I149" s="81"/>
      <c r="J149" s="81"/>
      <c r="K149" s="81"/>
      <c r="L149" s="66"/>
    </row>
    <row r="150" spans="1:15" s="67" customFormat="1" ht="13.8">
      <c r="A150" s="76"/>
      <c r="B150" s="77"/>
      <c r="C150" s="83"/>
      <c r="D150" s="79"/>
      <c r="E150" s="78"/>
      <c r="F150" s="80"/>
      <c r="G150" s="81"/>
      <c r="H150" s="81"/>
      <c r="I150" s="81"/>
      <c r="J150" s="81"/>
      <c r="K150" s="81"/>
      <c r="L150" s="66"/>
    </row>
    <row r="151" spans="1:15" s="19" customFormat="1" ht="13.8">
      <c r="A151" s="137" t="s">
        <v>9</v>
      </c>
      <c r="B151" s="139" t="s">
        <v>10</v>
      </c>
      <c r="C151" s="140"/>
      <c r="D151" s="143" t="s">
        <v>164</v>
      </c>
      <c r="E151" s="145" t="s">
        <v>165</v>
      </c>
      <c r="F151" s="146"/>
      <c r="G151" s="147"/>
      <c r="H151" s="127" t="s">
        <v>166</v>
      </c>
      <c r="I151" s="127" t="s">
        <v>167</v>
      </c>
      <c r="J151" s="129" t="s">
        <v>168</v>
      </c>
      <c r="K151" s="130"/>
      <c r="L151" s="18"/>
    </row>
    <row r="152" spans="1:15" s="23" customFormat="1" ht="57" customHeight="1">
      <c r="A152" s="138"/>
      <c r="B152" s="141"/>
      <c r="C152" s="142"/>
      <c r="D152" s="144"/>
      <c r="E152" s="20" t="s">
        <v>169</v>
      </c>
      <c r="F152" s="21" t="s">
        <v>170</v>
      </c>
      <c r="G152" s="21" t="s">
        <v>171</v>
      </c>
      <c r="H152" s="148"/>
      <c r="I152" s="128"/>
      <c r="J152" s="21" t="s">
        <v>170</v>
      </c>
      <c r="K152" s="21" t="s">
        <v>171</v>
      </c>
      <c r="L152" s="22"/>
    </row>
    <row r="153" spans="1:15" s="29" customFormat="1" ht="13.8">
      <c r="A153" s="24" t="s">
        <v>172</v>
      </c>
      <c r="B153" s="131" t="s">
        <v>4</v>
      </c>
      <c r="C153" s="132"/>
      <c r="D153" s="25" t="s">
        <v>173</v>
      </c>
      <c r="E153" s="25" t="s">
        <v>174</v>
      </c>
      <c r="F153" s="26" t="s">
        <v>3</v>
      </c>
      <c r="G153" s="27" t="s">
        <v>175</v>
      </c>
      <c r="H153" s="27" t="s">
        <v>176</v>
      </c>
      <c r="I153" s="27" t="s">
        <v>177</v>
      </c>
      <c r="J153" s="27" t="s">
        <v>178</v>
      </c>
      <c r="K153" s="27" t="s">
        <v>179</v>
      </c>
      <c r="L153" s="28"/>
    </row>
    <row r="154" spans="1:15" s="67" customFormat="1" ht="13.8">
      <c r="A154" s="60"/>
      <c r="B154" s="61"/>
      <c r="C154" s="69"/>
      <c r="D154" s="63"/>
      <c r="E154" s="62"/>
      <c r="F154" s="64"/>
      <c r="G154" s="65"/>
      <c r="H154" s="65"/>
      <c r="I154" s="65"/>
      <c r="J154" s="65"/>
      <c r="K154" s="65"/>
      <c r="L154" s="66"/>
    </row>
    <row r="155" spans="1:15" s="38" customFormat="1" ht="13.8">
      <c r="A155" s="30" t="s">
        <v>143</v>
      </c>
      <c r="B155" s="31" t="s">
        <v>144</v>
      </c>
      <c r="C155" s="32"/>
      <c r="D155" s="56"/>
      <c r="E155" s="55"/>
      <c r="F155" s="57"/>
      <c r="G155" s="58">
        <f>SUM(G157)</f>
        <v>128706074</v>
      </c>
      <c r="H155" s="58"/>
      <c r="I155" s="58"/>
      <c r="J155" s="58"/>
      <c r="K155" s="58">
        <f>SUM(K157)</f>
        <v>137715499.18000001</v>
      </c>
      <c r="L155" s="37"/>
    </row>
    <row r="156" spans="1:15" s="67" customFormat="1" ht="13.8">
      <c r="A156" s="60"/>
      <c r="B156" s="61"/>
      <c r="C156" s="69"/>
      <c r="D156" s="63"/>
      <c r="E156" s="62"/>
      <c r="F156" s="64"/>
      <c r="G156" s="65"/>
      <c r="H156" s="65"/>
      <c r="I156" s="65"/>
      <c r="J156" s="65"/>
      <c r="K156" s="65"/>
      <c r="L156" s="66"/>
    </row>
    <row r="157" spans="1:15" s="38" customFormat="1" ht="27.6">
      <c r="A157" s="30" t="s">
        <v>145</v>
      </c>
      <c r="B157" s="135" t="s">
        <v>146</v>
      </c>
      <c r="C157" s="136"/>
      <c r="D157" s="56" t="s">
        <v>268</v>
      </c>
      <c r="E157" s="55"/>
      <c r="F157" s="57">
        <v>0.85</v>
      </c>
      <c r="G157" s="58">
        <f>SUM(G159:G159)</f>
        <v>128706074</v>
      </c>
      <c r="H157" s="58"/>
      <c r="I157" s="58"/>
      <c r="J157" s="57">
        <v>0.85</v>
      </c>
      <c r="K157" s="58">
        <f>SUM(K159:K159)</f>
        <v>137715499.18000001</v>
      </c>
      <c r="L157" s="37"/>
    </row>
    <row r="158" spans="1:15" s="67" customFormat="1" ht="13.8">
      <c r="A158" s="60"/>
      <c r="B158" s="61"/>
      <c r="C158" s="69"/>
      <c r="D158" s="63"/>
      <c r="E158" s="62"/>
      <c r="F158" s="64"/>
      <c r="G158" s="65"/>
      <c r="H158" s="65"/>
      <c r="I158" s="65"/>
      <c r="J158" s="65"/>
      <c r="K158" s="65"/>
      <c r="L158" s="66"/>
    </row>
    <row r="159" spans="1:15" s="67" customFormat="1" ht="41.4">
      <c r="A159" s="60" t="s">
        <v>147</v>
      </c>
      <c r="B159" s="61" t="s">
        <v>6</v>
      </c>
      <c r="C159" s="90" t="str">
        <f>[1]STAT.15.003.koord.sandi!L11</f>
        <v>Koordinasi/konsultasi Penyelenggaraaan Persandian Untuk Pengamanan Informasi Pemerintah Daerah</v>
      </c>
      <c r="D159" s="63" t="s">
        <v>269</v>
      </c>
      <c r="E159" s="62" t="s">
        <v>184</v>
      </c>
      <c r="F159" s="64" t="s">
        <v>270</v>
      </c>
      <c r="G159" s="65">
        <f>[1]STAT.15.003.koord.sandi!P28</f>
        <v>128706074</v>
      </c>
      <c r="H159" s="65" t="s">
        <v>182</v>
      </c>
      <c r="I159" s="65"/>
      <c r="J159" s="65" t="str">
        <f>F159</f>
        <v>8 lokasi</v>
      </c>
      <c r="K159" s="65">
        <f>G159+G159*7%</f>
        <v>137715499.18000001</v>
      </c>
      <c r="L159" s="66"/>
      <c r="O159" s="67" t="s">
        <v>141</v>
      </c>
    </row>
    <row r="160" spans="1:15" s="67" customFormat="1" ht="13.8">
      <c r="A160" s="60"/>
      <c r="B160" s="61"/>
      <c r="C160" s="90"/>
      <c r="D160" s="63"/>
      <c r="E160" s="62"/>
      <c r="F160" s="64"/>
      <c r="G160" s="65"/>
      <c r="H160" s="65"/>
      <c r="I160" s="65"/>
      <c r="J160" s="65"/>
      <c r="K160" s="65"/>
      <c r="L160" s="66"/>
    </row>
    <row r="161" spans="1:48" s="108" customFormat="1" ht="25.2" customHeight="1">
      <c r="A161" s="103"/>
      <c r="B161" s="124" t="s">
        <v>148</v>
      </c>
      <c r="C161" s="125"/>
      <c r="D161" s="125"/>
      <c r="E161" s="125"/>
      <c r="F161" s="126"/>
      <c r="G161" s="104">
        <f>G9</f>
        <v>5315045861</v>
      </c>
      <c r="H161" s="105"/>
      <c r="I161" s="105"/>
      <c r="J161" s="104"/>
      <c r="K161" s="104">
        <f>K9</f>
        <v>5500000000</v>
      </c>
      <c r="L161" s="106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</row>
    <row r="162" spans="1:48" s="108" customFormat="1" ht="25.2" customHeight="1">
      <c r="A162" s="103"/>
      <c r="B162" s="124" t="s">
        <v>149</v>
      </c>
      <c r="C162" s="125"/>
      <c r="D162" s="125"/>
      <c r="E162" s="125"/>
      <c r="F162" s="126"/>
      <c r="G162" s="104">
        <f>G14+G76+G117+G155</f>
        <v>16112361774</v>
      </c>
      <c r="H162" s="105"/>
      <c r="I162" s="105"/>
      <c r="J162" s="104"/>
      <c r="K162" s="104">
        <f>K14+K76+K117+K155</f>
        <v>19232227098.18</v>
      </c>
      <c r="L162" s="106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</row>
    <row r="163" spans="1:48" s="108" customFormat="1" ht="25.2" customHeight="1">
      <c r="A163" s="103"/>
      <c r="B163" s="124" t="s">
        <v>150</v>
      </c>
      <c r="C163" s="125"/>
      <c r="D163" s="125"/>
      <c r="E163" s="125"/>
      <c r="F163" s="126"/>
      <c r="G163" s="104">
        <f>G162+G161</f>
        <v>21427407635</v>
      </c>
      <c r="H163" s="105"/>
      <c r="I163" s="105"/>
      <c r="J163" s="104"/>
      <c r="K163" s="104">
        <f>K162+K161</f>
        <v>24732227098.18</v>
      </c>
      <c r="L163" s="106"/>
      <c r="M163" s="107"/>
      <c r="N163" s="107"/>
      <c r="O163" s="107" t="s">
        <v>151</v>
      </c>
      <c r="P163" s="109">
        <v>21553000000</v>
      </c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</row>
    <row r="164" spans="1:48" s="7" customFormat="1" ht="15">
      <c r="B164" s="8"/>
      <c r="D164" s="9"/>
      <c r="F164" s="110"/>
      <c r="G164" s="111"/>
      <c r="H164" s="111"/>
      <c r="I164" s="111"/>
      <c r="J164" s="111"/>
      <c r="K164" s="111"/>
      <c r="L164" s="12"/>
      <c r="P164" s="112">
        <f>P163-G163</f>
        <v>125592365</v>
      </c>
    </row>
    <row r="165" spans="1:48" s="7" customFormat="1" ht="17.399999999999999">
      <c r="B165" s="8"/>
      <c r="D165" s="9"/>
      <c r="F165" s="113"/>
      <c r="G165" s="1" t="s">
        <v>271</v>
      </c>
      <c r="H165" s="111"/>
      <c r="I165" s="111"/>
      <c r="J165" s="111"/>
      <c r="K165" s="111"/>
      <c r="L165" s="12"/>
    </row>
    <row r="166" spans="1:48" s="7" customFormat="1" ht="17.399999999999999">
      <c r="B166" s="8"/>
      <c r="D166" s="9"/>
      <c r="F166" s="113"/>
      <c r="G166" s="1"/>
      <c r="H166" s="11"/>
      <c r="I166" s="11"/>
      <c r="J166" s="11"/>
      <c r="K166" s="11"/>
      <c r="L166" s="12"/>
    </row>
    <row r="167" spans="1:48" s="7" customFormat="1" ht="17.399999999999999">
      <c r="B167" s="8"/>
      <c r="D167" s="9"/>
      <c r="F167" s="114" t="s">
        <v>272</v>
      </c>
      <c r="G167" s="2" t="s">
        <v>152</v>
      </c>
      <c r="H167" s="11"/>
      <c r="I167" s="11"/>
      <c r="J167" s="11"/>
      <c r="K167" s="11"/>
      <c r="L167" s="115"/>
      <c r="M167" s="116"/>
      <c r="N167" s="116"/>
      <c r="O167" s="116"/>
    </row>
    <row r="168" spans="1:48" s="7" customFormat="1" ht="17.399999999999999">
      <c r="B168" s="8"/>
      <c r="D168" s="9"/>
      <c r="F168" s="113"/>
      <c r="G168" s="3" t="s">
        <v>153</v>
      </c>
      <c r="H168" s="11"/>
      <c r="I168" s="11"/>
      <c r="J168" s="11"/>
      <c r="K168" s="11"/>
      <c r="L168" s="115"/>
      <c r="M168" s="116"/>
      <c r="N168" s="116"/>
      <c r="O168" s="116"/>
    </row>
    <row r="169" spans="1:48" s="7" customFormat="1" ht="17.399999999999999">
      <c r="B169" s="8"/>
      <c r="D169" s="9"/>
      <c r="F169" s="4"/>
      <c r="G169" s="3" t="s">
        <v>2</v>
      </c>
      <c r="H169" s="11"/>
      <c r="I169" s="11"/>
      <c r="J169" s="11"/>
      <c r="K169" s="11"/>
      <c r="L169" s="115"/>
      <c r="M169" s="116"/>
      <c r="N169" s="116"/>
      <c r="O169" s="116"/>
    </row>
    <row r="170" spans="1:48" s="7" customFormat="1" ht="17.399999999999999">
      <c r="B170" s="8"/>
      <c r="D170" s="9"/>
      <c r="F170" s="4"/>
      <c r="G170" s="4"/>
      <c r="H170" s="11"/>
      <c r="I170" s="11"/>
      <c r="J170" s="11"/>
      <c r="K170" s="11"/>
      <c r="L170" s="115"/>
      <c r="M170" s="116"/>
      <c r="N170" s="116"/>
      <c r="O170" s="116"/>
      <c r="P170" s="116"/>
    </row>
    <row r="171" spans="1:48" s="7" customFormat="1" ht="17.399999999999999">
      <c r="B171" s="8"/>
      <c r="D171" s="9"/>
      <c r="F171" s="4"/>
      <c r="G171" s="4"/>
      <c r="H171" s="11"/>
      <c r="I171" s="11"/>
      <c r="J171" s="11"/>
      <c r="K171" s="11"/>
      <c r="L171" s="115"/>
      <c r="M171" s="116"/>
      <c r="N171" s="116"/>
      <c r="O171" s="116"/>
      <c r="P171" s="116"/>
    </row>
    <row r="172" spans="1:48" s="7" customFormat="1" ht="17.399999999999999">
      <c r="B172" s="8"/>
      <c r="D172" s="9"/>
      <c r="F172" s="4"/>
      <c r="G172" s="4"/>
      <c r="H172" s="117"/>
      <c r="I172" s="11"/>
      <c r="J172" s="11"/>
      <c r="K172" s="11"/>
      <c r="L172" s="115"/>
      <c r="M172" s="116"/>
      <c r="N172" s="116"/>
      <c r="O172" s="116"/>
      <c r="P172" s="116"/>
    </row>
    <row r="173" spans="1:48" s="7" customFormat="1" ht="18.600000000000001">
      <c r="B173" s="8"/>
      <c r="D173" s="9"/>
      <c r="F173" s="4"/>
      <c r="G173" s="123" t="s">
        <v>154</v>
      </c>
      <c r="H173" s="11"/>
      <c r="I173" s="118"/>
      <c r="J173" s="11"/>
      <c r="K173" s="118"/>
      <c r="L173" s="115"/>
      <c r="M173" s="119"/>
      <c r="N173" s="119"/>
      <c r="O173" s="119"/>
      <c r="P173" s="119"/>
    </row>
    <row r="174" spans="1:48" ht="17.399999999999999">
      <c r="A174" s="7"/>
      <c r="B174" s="8"/>
      <c r="C174" s="7"/>
      <c r="F174" s="4"/>
      <c r="G174" s="4" t="s">
        <v>155</v>
      </c>
    </row>
    <row r="175" spans="1:48" ht="17.399999999999999">
      <c r="A175" s="7"/>
      <c r="B175" s="8"/>
      <c r="C175" s="7"/>
      <c r="F175" s="4"/>
      <c r="G175" s="2" t="s">
        <v>5</v>
      </c>
    </row>
    <row r="176" spans="1:48" ht="15.6">
      <c r="A176" s="7"/>
      <c r="B176" s="8"/>
      <c r="C176" s="7"/>
    </row>
    <row r="177" spans="1:7" ht="15.6">
      <c r="A177" s="7"/>
      <c r="B177" s="8"/>
      <c r="C177" s="7"/>
    </row>
    <row r="178" spans="1:7">
      <c r="G178" s="122"/>
    </row>
    <row r="197" spans="1:12" ht="15.6">
      <c r="A197" s="7" t="s">
        <v>156</v>
      </c>
      <c r="B197" s="8"/>
      <c r="C197" s="7"/>
    </row>
    <row r="198" spans="1:12" ht="15.6">
      <c r="A198" s="7"/>
      <c r="B198" s="8"/>
      <c r="C198" s="7"/>
    </row>
    <row r="199" spans="1:12" ht="15.6">
      <c r="A199" s="7"/>
      <c r="B199" s="8"/>
      <c r="C199" s="7" t="s">
        <v>157</v>
      </c>
    </row>
    <row r="200" spans="1:12" ht="15.6">
      <c r="A200" s="7"/>
      <c r="B200" s="8"/>
      <c r="C200" s="7" t="s">
        <v>158</v>
      </c>
    </row>
    <row r="201" spans="1:12" ht="15.6">
      <c r="A201" s="7"/>
      <c r="B201" s="8"/>
      <c r="C201" s="7" t="s">
        <v>159</v>
      </c>
    </row>
    <row r="202" spans="1:12" ht="15.6">
      <c r="A202" s="7"/>
      <c r="B202" s="8"/>
      <c r="C202" s="7" t="s">
        <v>160</v>
      </c>
    </row>
    <row r="203" spans="1:12" ht="15.6">
      <c r="A203" s="7"/>
      <c r="B203" s="8"/>
      <c r="C203" s="7" t="s">
        <v>161</v>
      </c>
    </row>
    <row r="204" spans="1:12" s="67" customFormat="1" ht="13.8">
      <c r="A204" s="76"/>
      <c r="B204" s="77"/>
      <c r="C204" s="83"/>
      <c r="D204" s="79"/>
      <c r="E204" s="78"/>
      <c r="F204" s="80"/>
      <c r="G204" s="81"/>
      <c r="H204" s="81"/>
      <c r="I204" s="81"/>
      <c r="J204" s="81"/>
      <c r="K204" s="81"/>
      <c r="L204" s="66"/>
    </row>
    <row r="205" spans="1:12" s="67" customFormat="1" ht="13.8">
      <c r="A205" s="76"/>
      <c r="B205" s="77"/>
      <c r="C205" s="83"/>
      <c r="D205" s="79"/>
      <c r="E205" s="78"/>
      <c r="F205" s="80"/>
      <c r="G205" s="81"/>
      <c r="H205" s="81"/>
      <c r="I205" s="81"/>
      <c r="J205" s="81"/>
      <c r="K205" s="81"/>
      <c r="L205" s="66"/>
    </row>
    <row r="206" spans="1:12" s="67" customFormat="1" ht="13.8">
      <c r="A206" s="76"/>
      <c r="B206" s="77"/>
      <c r="C206" s="83"/>
      <c r="D206" s="79"/>
      <c r="E206" s="78"/>
      <c r="F206" s="80"/>
      <c r="G206" s="81"/>
      <c r="H206" s="81"/>
      <c r="I206" s="81"/>
      <c r="J206" s="81"/>
      <c r="K206" s="81"/>
      <c r="L206" s="66"/>
    </row>
  </sheetData>
  <mergeCells count="53">
    <mergeCell ref="A1:K1"/>
    <mergeCell ref="A2:K2"/>
    <mergeCell ref="A6:A7"/>
    <mergeCell ref="B6:C7"/>
    <mergeCell ref="D6:D7"/>
    <mergeCell ref="E6:G6"/>
    <mergeCell ref="H6:H7"/>
    <mergeCell ref="I6:I7"/>
    <mergeCell ref="J6:K6"/>
    <mergeCell ref="B59:C59"/>
    <mergeCell ref="B8:C8"/>
    <mergeCell ref="B11:D11"/>
    <mergeCell ref="A39:A40"/>
    <mergeCell ref="B39:C40"/>
    <mergeCell ref="D39:D40"/>
    <mergeCell ref="H39:H40"/>
    <mergeCell ref="I39:I40"/>
    <mergeCell ref="J39:K39"/>
    <mergeCell ref="B41:C41"/>
    <mergeCell ref="B43:C43"/>
    <mergeCell ref="E39:G39"/>
    <mergeCell ref="A73:A74"/>
    <mergeCell ref="B73:C74"/>
    <mergeCell ref="D73:D74"/>
    <mergeCell ref="E73:G73"/>
    <mergeCell ref="H73:H74"/>
    <mergeCell ref="A109:A110"/>
    <mergeCell ref="B109:C110"/>
    <mergeCell ref="D109:D110"/>
    <mergeCell ref="E109:G109"/>
    <mergeCell ref="H109:H110"/>
    <mergeCell ref="J73:K73"/>
    <mergeCell ref="B75:C75"/>
    <mergeCell ref="B78:C78"/>
    <mergeCell ref="B88:C88"/>
    <mergeCell ref="B94:C94"/>
    <mergeCell ref="I73:I74"/>
    <mergeCell ref="A151:A152"/>
    <mergeCell ref="B151:C152"/>
    <mergeCell ref="D151:D152"/>
    <mergeCell ref="E151:G151"/>
    <mergeCell ref="H151:H152"/>
    <mergeCell ref="B163:F163"/>
    <mergeCell ref="I109:I110"/>
    <mergeCell ref="J109:K109"/>
    <mergeCell ref="B111:C111"/>
    <mergeCell ref="B112:C112"/>
    <mergeCell ref="I151:I152"/>
    <mergeCell ref="J151:K151"/>
    <mergeCell ref="B153:C153"/>
    <mergeCell ref="B157:C157"/>
    <mergeCell ref="B161:F161"/>
    <mergeCell ref="B162:F162"/>
  </mergeCells>
  <pageMargins left="0.31496062992125984" right="0.11811023622047245" top="0.74803149606299213" bottom="0.74803149606299213" header="0.31496062992125984" footer="0.31496062992125984"/>
  <pageSetup paperSize="5" scale="65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RENJA_2019_DISKOMINFO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8cs</cp:lastModifiedBy>
  <cp:lastPrinted>2020-08-05T05:39:33Z</cp:lastPrinted>
  <dcterms:created xsi:type="dcterms:W3CDTF">2016-07-26T08:04:37Z</dcterms:created>
  <dcterms:modified xsi:type="dcterms:W3CDTF">2020-08-25T05:31:47Z</dcterms:modified>
</cp:coreProperties>
</file>